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B - verze2\"/>
    </mc:Choice>
  </mc:AlternateContent>
  <bookViews>
    <workbookView xWindow="0" yWindow="0" windowWidth="0" windowHeight="0"/>
  </bookViews>
  <sheets>
    <sheet name="Rekapitulace stavby" sheetId="1" r:id="rId1"/>
    <sheet name="SO 07.1-a - stavební část" sheetId="2" r:id="rId2"/>
    <sheet name="SO 07.1-b1 - elektroinsta..." sheetId="3" r:id="rId3"/>
    <sheet name="SO 07.1-b2 - elektro mate..." sheetId="4" r:id="rId4"/>
    <sheet name="SO 07.1-d - AV technika +..." sheetId="5" r:id="rId5"/>
    <sheet name="SO 07.1-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07.1-a - stavební část'!$C$95:$K$481</definedName>
    <definedName name="_xlnm.Print_Area" localSheetId="1">'SO 07.1-a - stavební část'!$C$4:$J$39,'SO 07.1-a - stavební část'!$C$45:$J$77,'SO 07.1-a - stavební část'!$C$83:$K$481</definedName>
    <definedName name="_xlnm.Print_Titles" localSheetId="1">'SO 07.1-a - stavební část'!$95:$95</definedName>
    <definedName name="_xlnm._FilterDatabase" localSheetId="2" hidden="1">'SO 07.1-b1 - elektroinsta...'!$C$88:$K$191</definedName>
    <definedName name="_xlnm.Print_Area" localSheetId="2">'SO 07.1-b1 - elektroinsta...'!$C$4:$J$39,'SO 07.1-b1 - elektroinsta...'!$C$45:$J$70,'SO 07.1-b1 - elektroinsta...'!$C$76:$K$191</definedName>
    <definedName name="_xlnm.Print_Titles" localSheetId="2">'SO 07.1-b1 - elektroinsta...'!$88:$88</definedName>
    <definedName name="_xlnm._FilterDatabase" localSheetId="3" hidden="1">'SO 07.1-b2 - elektro mate...'!$C$83:$K$194</definedName>
    <definedName name="_xlnm.Print_Area" localSheetId="3">'SO 07.1-b2 - elektro mate...'!$C$4:$J$39,'SO 07.1-b2 - elektro mate...'!$C$45:$J$65,'SO 07.1-b2 - elektro mate...'!$C$71:$K$194</definedName>
    <definedName name="_xlnm.Print_Titles" localSheetId="3">'SO 07.1-b2 - elektro mate...'!$83:$83</definedName>
    <definedName name="_xlnm._FilterDatabase" localSheetId="4" hidden="1">'SO 07.1-d - AV technika +...'!$C$81:$K$109</definedName>
    <definedName name="_xlnm.Print_Area" localSheetId="4">'SO 07.1-d - AV technika +...'!$C$4:$J$39,'SO 07.1-d - AV technika +...'!$C$45:$J$63,'SO 07.1-d - AV technika +...'!$C$69:$K$109</definedName>
    <definedName name="_xlnm.Print_Titles" localSheetId="4">'SO 07.1-d - AV technika +...'!$81:$81</definedName>
    <definedName name="_xlnm._FilterDatabase" localSheetId="5" hidden="1">'SO 07.1-VRN - VRN'!$C$81:$K$89</definedName>
    <definedName name="_xlnm.Print_Area" localSheetId="5">'SO 07.1-VRN - VRN'!$C$4:$J$39,'SO 07.1-VRN - VRN'!$C$45:$J$63,'SO 07.1-VRN - VRN'!$C$69:$K$89</definedName>
    <definedName name="_xlnm.Print_Titles" localSheetId="5">'SO 07.1-VRN - VRN'!$81:$81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F76"/>
  <c r="E74"/>
  <c r="F52"/>
  <c r="E50"/>
  <c r="J24"/>
  <c r="E24"/>
  <c r="J79"/>
  <c r="J23"/>
  <c r="J21"/>
  <c r="E21"/>
  <c r="J78"/>
  <c r="J20"/>
  <c r="J18"/>
  <c r="E18"/>
  <c r="F79"/>
  <c r="J17"/>
  <c r="J15"/>
  <c r="E15"/>
  <c r="F78"/>
  <c r="J14"/>
  <c r="J12"/>
  <c r="J52"/>
  <c r="E7"/>
  <c r="E72"/>
  <c i="5" r="J37"/>
  <c r="J36"/>
  <c i="1" r="AY58"/>
  <c i="5" r="J35"/>
  <c i="1" r="AX58"/>
  <c i="5" r="BI108"/>
  <c r="BH108"/>
  <c r="BG108"/>
  <c r="BF108"/>
  <c r="T108"/>
  <c r="R108"/>
  <c r="P108"/>
  <c r="BI106"/>
  <c r="BH106"/>
  <c r="BG106"/>
  <c r="BF106"/>
  <c r="T106"/>
  <c r="R106"/>
  <c r="P106"/>
  <c r="BI104"/>
  <c r="BH104"/>
  <c r="BG104"/>
  <c r="BF104"/>
  <c r="T104"/>
  <c r="R104"/>
  <c r="P104"/>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F76"/>
  <c r="E74"/>
  <c r="F52"/>
  <c r="E50"/>
  <c r="J24"/>
  <c r="E24"/>
  <c r="J79"/>
  <c r="J23"/>
  <c r="J21"/>
  <c r="E21"/>
  <c r="J54"/>
  <c r="J20"/>
  <c r="J18"/>
  <c r="E18"/>
  <c r="F79"/>
  <c r="J17"/>
  <c r="J15"/>
  <c r="E15"/>
  <c r="F78"/>
  <c r="J14"/>
  <c r="J12"/>
  <c r="J76"/>
  <c r="E7"/>
  <c r="E72"/>
  <c i="4" r="J37"/>
  <c r="J36"/>
  <c i="1" r="AY57"/>
  <c i="4" r="J35"/>
  <c i="1" r="AX57"/>
  <c i="4"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7"/>
  <c r="BH117"/>
  <c r="BG117"/>
  <c r="BF117"/>
  <c r="T117"/>
  <c r="R117"/>
  <c r="P117"/>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54"/>
  <c r="J20"/>
  <c r="J18"/>
  <c r="E18"/>
  <c r="F55"/>
  <c r="J17"/>
  <c r="J15"/>
  <c r="E15"/>
  <c r="F80"/>
  <c r="J14"/>
  <c r="J12"/>
  <c r="J78"/>
  <c r="E7"/>
  <c r="E74"/>
  <c i="3" r="J37"/>
  <c r="J36"/>
  <c i="1" r="AY56"/>
  <c i="3" r="J35"/>
  <c i="1" r="AX56"/>
  <c i="3"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78"/>
  <c r="BH178"/>
  <c r="BG178"/>
  <c r="BF178"/>
  <c r="T178"/>
  <c r="R178"/>
  <c r="P178"/>
  <c r="BI176"/>
  <c r="BH176"/>
  <c r="BG176"/>
  <c r="BF176"/>
  <c r="T176"/>
  <c r="R176"/>
  <c r="P176"/>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85"/>
  <c r="J20"/>
  <c r="J18"/>
  <c r="E18"/>
  <c r="F55"/>
  <c r="J17"/>
  <c r="J15"/>
  <c r="E15"/>
  <c r="F85"/>
  <c r="J14"/>
  <c r="J12"/>
  <c r="J83"/>
  <c r="E7"/>
  <c r="E79"/>
  <c i="2" r="J37"/>
  <c r="J36"/>
  <c i="1" r="AY55"/>
  <c i="2" r="J35"/>
  <c i="1" r="AX55"/>
  <c i="2" r="BI480"/>
  <c r="BH480"/>
  <c r="BG480"/>
  <c r="BF480"/>
  <c r="T480"/>
  <c r="T479"/>
  <c r="R480"/>
  <c r="R479"/>
  <c r="P480"/>
  <c r="P479"/>
  <c r="BI474"/>
  <c r="BH474"/>
  <c r="BG474"/>
  <c r="BF474"/>
  <c r="T474"/>
  <c r="R474"/>
  <c r="P474"/>
  <c r="BI467"/>
  <c r="BH467"/>
  <c r="BG467"/>
  <c r="BF467"/>
  <c r="T467"/>
  <c r="R467"/>
  <c r="P467"/>
  <c r="BI462"/>
  <c r="BH462"/>
  <c r="BG462"/>
  <c r="BF462"/>
  <c r="T462"/>
  <c r="R462"/>
  <c r="P462"/>
  <c r="BI460"/>
  <c r="BH460"/>
  <c r="BG460"/>
  <c r="BF460"/>
  <c r="T460"/>
  <c r="R460"/>
  <c r="P460"/>
  <c r="BI457"/>
  <c r="BH457"/>
  <c r="BG457"/>
  <c r="BF457"/>
  <c r="T457"/>
  <c r="R457"/>
  <c r="P457"/>
  <c r="BI454"/>
  <c r="BH454"/>
  <c r="BG454"/>
  <c r="BF454"/>
  <c r="T454"/>
  <c r="R454"/>
  <c r="P454"/>
  <c r="BI452"/>
  <c r="BH452"/>
  <c r="BG452"/>
  <c r="BF452"/>
  <c r="T452"/>
  <c r="R452"/>
  <c r="P452"/>
  <c r="BI450"/>
  <c r="BH450"/>
  <c r="BG450"/>
  <c r="BF450"/>
  <c r="T450"/>
  <c r="R450"/>
  <c r="P450"/>
  <c r="BI445"/>
  <c r="BH445"/>
  <c r="BG445"/>
  <c r="BF445"/>
  <c r="T445"/>
  <c r="R445"/>
  <c r="P445"/>
  <c r="BI443"/>
  <c r="BH443"/>
  <c r="BG443"/>
  <c r="BF443"/>
  <c r="T443"/>
  <c r="R443"/>
  <c r="P443"/>
  <c r="BI441"/>
  <c r="BH441"/>
  <c r="BG441"/>
  <c r="BF441"/>
  <c r="T441"/>
  <c r="R441"/>
  <c r="P441"/>
  <c r="BI439"/>
  <c r="BH439"/>
  <c r="BG439"/>
  <c r="BF439"/>
  <c r="T439"/>
  <c r="R439"/>
  <c r="P439"/>
  <c r="BI437"/>
  <c r="BH437"/>
  <c r="BG437"/>
  <c r="BF437"/>
  <c r="T437"/>
  <c r="R437"/>
  <c r="P437"/>
  <c r="BI435"/>
  <c r="BH435"/>
  <c r="BG435"/>
  <c r="BF435"/>
  <c r="T435"/>
  <c r="R435"/>
  <c r="P435"/>
  <c r="BI431"/>
  <c r="BH431"/>
  <c r="BG431"/>
  <c r="BF431"/>
  <c r="T431"/>
  <c r="R431"/>
  <c r="P431"/>
  <c r="BI429"/>
  <c r="BH429"/>
  <c r="BG429"/>
  <c r="BF429"/>
  <c r="T429"/>
  <c r="R429"/>
  <c r="P429"/>
  <c r="BI427"/>
  <c r="BH427"/>
  <c r="BG427"/>
  <c r="BF427"/>
  <c r="T427"/>
  <c r="R427"/>
  <c r="P427"/>
  <c r="BI425"/>
  <c r="BH425"/>
  <c r="BG425"/>
  <c r="BF425"/>
  <c r="T425"/>
  <c r="R425"/>
  <c r="P425"/>
  <c r="BI423"/>
  <c r="BH423"/>
  <c r="BG423"/>
  <c r="BF423"/>
  <c r="T423"/>
  <c r="R423"/>
  <c r="P423"/>
  <c r="BI421"/>
  <c r="BH421"/>
  <c r="BG421"/>
  <c r="BF421"/>
  <c r="T421"/>
  <c r="R421"/>
  <c r="P421"/>
  <c r="BI416"/>
  <c r="BH416"/>
  <c r="BG416"/>
  <c r="BF416"/>
  <c r="T416"/>
  <c r="R416"/>
  <c r="P416"/>
  <c r="BI414"/>
  <c r="BH414"/>
  <c r="BG414"/>
  <c r="BF414"/>
  <c r="T414"/>
  <c r="R414"/>
  <c r="P414"/>
  <c r="BI412"/>
  <c r="BH412"/>
  <c r="BG412"/>
  <c r="BF412"/>
  <c r="T412"/>
  <c r="R412"/>
  <c r="P412"/>
  <c r="BI410"/>
  <c r="BH410"/>
  <c r="BG410"/>
  <c r="BF410"/>
  <c r="T410"/>
  <c r="R410"/>
  <c r="P410"/>
  <c r="BI408"/>
  <c r="BH408"/>
  <c r="BG408"/>
  <c r="BF408"/>
  <c r="T408"/>
  <c r="R408"/>
  <c r="P408"/>
  <c r="BI406"/>
  <c r="BH406"/>
  <c r="BG406"/>
  <c r="BF406"/>
  <c r="T406"/>
  <c r="R406"/>
  <c r="P406"/>
  <c r="BI402"/>
  <c r="BH402"/>
  <c r="BG402"/>
  <c r="BF402"/>
  <c r="T402"/>
  <c r="R402"/>
  <c r="P402"/>
  <c r="BI399"/>
  <c r="BH399"/>
  <c r="BG399"/>
  <c r="BF399"/>
  <c r="T399"/>
  <c r="R399"/>
  <c r="P399"/>
  <c r="BI396"/>
  <c r="BH396"/>
  <c r="BG396"/>
  <c r="BF396"/>
  <c r="T396"/>
  <c r="R396"/>
  <c r="P396"/>
  <c r="BI393"/>
  <c r="BH393"/>
  <c r="BG393"/>
  <c r="BF393"/>
  <c r="T393"/>
  <c r="R393"/>
  <c r="P393"/>
  <c r="BI391"/>
  <c r="BH391"/>
  <c r="BG391"/>
  <c r="BF391"/>
  <c r="T391"/>
  <c r="R391"/>
  <c r="P391"/>
  <c r="BI386"/>
  <c r="BH386"/>
  <c r="BG386"/>
  <c r="BF386"/>
  <c r="T386"/>
  <c r="R386"/>
  <c r="P386"/>
  <c r="BI383"/>
  <c r="BH383"/>
  <c r="BG383"/>
  <c r="BF383"/>
  <c r="T383"/>
  <c r="R383"/>
  <c r="P383"/>
  <c r="BI380"/>
  <c r="BH380"/>
  <c r="BG380"/>
  <c r="BF380"/>
  <c r="T380"/>
  <c r="R380"/>
  <c r="P380"/>
  <c r="BI377"/>
  <c r="BH377"/>
  <c r="BG377"/>
  <c r="BF377"/>
  <c r="T377"/>
  <c r="R377"/>
  <c r="P377"/>
  <c r="BI374"/>
  <c r="BH374"/>
  <c r="BG374"/>
  <c r="BF374"/>
  <c r="T374"/>
  <c r="R374"/>
  <c r="P374"/>
  <c r="BI371"/>
  <c r="BH371"/>
  <c r="BG371"/>
  <c r="BF371"/>
  <c r="T371"/>
  <c r="R371"/>
  <c r="P371"/>
  <c r="BI367"/>
  <c r="BH367"/>
  <c r="BG367"/>
  <c r="BF367"/>
  <c r="T367"/>
  <c r="R367"/>
  <c r="P367"/>
  <c r="BI363"/>
  <c r="BH363"/>
  <c r="BG363"/>
  <c r="BF363"/>
  <c r="T363"/>
  <c r="R363"/>
  <c r="P363"/>
  <c r="BI359"/>
  <c r="BH359"/>
  <c r="BG359"/>
  <c r="BF359"/>
  <c r="T359"/>
  <c r="R359"/>
  <c r="P359"/>
  <c r="BI355"/>
  <c r="BH355"/>
  <c r="BG355"/>
  <c r="BF355"/>
  <c r="T355"/>
  <c r="R355"/>
  <c r="P355"/>
  <c r="BI353"/>
  <c r="BH353"/>
  <c r="BG353"/>
  <c r="BF353"/>
  <c r="T353"/>
  <c r="R353"/>
  <c r="P353"/>
  <c r="BI349"/>
  <c r="BH349"/>
  <c r="BG349"/>
  <c r="BF349"/>
  <c r="T349"/>
  <c r="R349"/>
  <c r="P349"/>
  <c r="BI347"/>
  <c r="BH347"/>
  <c r="BG347"/>
  <c r="BF347"/>
  <c r="T347"/>
  <c r="R347"/>
  <c r="P347"/>
  <c r="BI344"/>
  <c r="BH344"/>
  <c r="BG344"/>
  <c r="BF344"/>
  <c r="T344"/>
  <c r="R344"/>
  <c r="P344"/>
  <c r="BI341"/>
  <c r="BH341"/>
  <c r="BG341"/>
  <c r="BF341"/>
  <c r="T341"/>
  <c r="R341"/>
  <c r="P341"/>
  <c r="BI338"/>
  <c r="BH338"/>
  <c r="BG338"/>
  <c r="BF338"/>
  <c r="T338"/>
  <c r="R338"/>
  <c r="P338"/>
  <c r="BI336"/>
  <c r="BH336"/>
  <c r="BG336"/>
  <c r="BF336"/>
  <c r="T336"/>
  <c r="R336"/>
  <c r="P336"/>
  <c r="BI333"/>
  <c r="BH333"/>
  <c r="BG333"/>
  <c r="BF333"/>
  <c r="T333"/>
  <c r="R333"/>
  <c r="P333"/>
  <c r="BI329"/>
  <c r="BH329"/>
  <c r="BG329"/>
  <c r="BF329"/>
  <c r="T329"/>
  <c r="R329"/>
  <c r="P329"/>
  <c r="BI327"/>
  <c r="BH327"/>
  <c r="BG327"/>
  <c r="BF327"/>
  <c r="T327"/>
  <c r="R327"/>
  <c r="P327"/>
  <c r="BI324"/>
  <c r="BH324"/>
  <c r="BG324"/>
  <c r="BF324"/>
  <c r="T324"/>
  <c r="R324"/>
  <c r="P324"/>
  <c r="BI320"/>
  <c r="BH320"/>
  <c r="BG320"/>
  <c r="BF320"/>
  <c r="T320"/>
  <c r="R320"/>
  <c r="P320"/>
  <c r="BI318"/>
  <c r="BH318"/>
  <c r="BG318"/>
  <c r="BF318"/>
  <c r="T318"/>
  <c r="R318"/>
  <c r="P318"/>
  <c r="BI314"/>
  <c r="BH314"/>
  <c r="BG314"/>
  <c r="BF314"/>
  <c r="T314"/>
  <c r="R314"/>
  <c r="P314"/>
  <c r="BI311"/>
  <c r="BH311"/>
  <c r="BG311"/>
  <c r="BF311"/>
  <c r="T311"/>
  <c r="R311"/>
  <c r="P311"/>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1"/>
  <c r="BH291"/>
  <c r="BG291"/>
  <c r="BF291"/>
  <c r="T291"/>
  <c r="R291"/>
  <c r="P291"/>
  <c r="BI288"/>
  <c r="BH288"/>
  <c r="BG288"/>
  <c r="BF288"/>
  <c r="T288"/>
  <c r="R288"/>
  <c r="P288"/>
  <c r="BI286"/>
  <c r="BH286"/>
  <c r="BG286"/>
  <c r="BF286"/>
  <c r="T286"/>
  <c r="R286"/>
  <c r="P286"/>
  <c r="BI283"/>
  <c r="BH283"/>
  <c r="BG283"/>
  <c r="BF283"/>
  <c r="T283"/>
  <c r="R283"/>
  <c r="P283"/>
  <c r="BI278"/>
  <c r="BH278"/>
  <c r="BG278"/>
  <c r="BF278"/>
  <c r="T278"/>
  <c r="R278"/>
  <c r="P278"/>
  <c r="BI273"/>
  <c r="BH273"/>
  <c r="BG273"/>
  <c r="BF273"/>
  <c r="T273"/>
  <c r="R273"/>
  <c r="P273"/>
  <c r="BI268"/>
  <c r="BH268"/>
  <c r="BG268"/>
  <c r="BF268"/>
  <c r="T268"/>
  <c r="R268"/>
  <c r="P268"/>
  <c r="BI263"/>
  <c r="BH263"/>
  <c r="BG263"/>
  <c r="BF263"/>
  <c r="T263"/>
  <c r="R263"/>
  <c r="P263"/>
  <c r="BI259"/>
  <c r="BH259"/>
  <c r="BG259"/>
  <c r="BF259"/>
  <c r="T259"/>
  <c r="R259"/>
  <c r="P259"/>
  <c r="BI254"/>
  <c r="BH254"/>
  <c r="BG254"/>
  <c r="BF254"/>
  <c r="T254"/>
  <c r="R254"/>
  <c r="P254"/>
  <c r="BI252"/>
  <c r="BH252"/>
  <c r="BG252"/>
  <c r="BF252"/>
  <c r="T252"/>
  <c r="R252"/>
  <c r="P252"/>
  <c r="BI248"/>
  <c r="BH248"/>
  <c r="BG248"/>
  <c r="BF248"/>
  <c r="T248"/>
  <c r="R248"/>
  <c r="P248"/>
  <c r="BI245"/>
  <c r="BH245"/>
  <c r="BG245"/>
  <c r="BF245"/>
  <c r="T245"/>
  <c r="R245"/>
  <c r="P245"/>
  <c r="BI243"/>
  <c r="BH243"/>
  <c r="BG243"/>
  <c r="BF243"/>
  <c r="T243"/>
  <c r="R243"/>
  <c r="P243"/>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3"/>
  <c r="BH223"/>
  <c r="BG223"/>
  <c r="BF223"/>
  <c r="T223"/>
  <c r="R223"/>
  <c r="P223"/>
  <c r="BI221"/>
  <c r="BH221"/>
  <c r="BG221"/>
  <c r="BF221"/>
  <c r="T221"/>
  <c r="R221"/>
  <c r="P221"/>
  <c r="BI217"/>
  <c r="BH217"/>
  <c r="BG217"/>
  <c r="BF217"/>
  <c r="T217"/>
  <c r="R217"/>
  <c r="P217"/>
  <c r="BI214"/>
  <c r="BH214"/>
  <c r="BG214"/>
  <c r="BF214"/>
  <c r="T214"/>
  <c r="R214"/>
  <c r="P214"/>
  <c r="BI211"/>
  <c r="BH211"/>
  <c r="BG211"/>
  <c r="BF211"/>
  <c r="T211"/>
  <c r="R211"/>
  <c r="P211"/>
  <c r="BI208"/>
  <c r="BH208"/>
  <c r="BG208"/>
  <c r="BF208"/>
  <c r="T208"/>
  <c r="R208"/>
  <c r="P208"/>
  <c r="BI205"/>
  <c r="BH205"/>
  <c r="BG205"/>
  <c r="BF205"/>
  <c r="T205"/>
  <c r="R205"/>
  <c r="P205"/>
  <c r="BI202"/>
  <c r="BH202"/>
  <c r="BG202"/>
  <c r="BF202"/>
  <c r="T202"/>
  <c r="R202"/>
  <c r="P202"/>
  <c r="BI199"/>
  <c r="BH199"/>
  <c r="BG199"/>
  <c r="BF199"/>
  <c r="T199"/>
  <c r="R199"/>
  <c r="P199"/>
  <c r="BI195"/>
  <c r="BH195"/>
  <c r="BG195"/>
  <c r="BF195"/>
  <c r="T195"/>
  <c r="R195"/>
  <c r="P195"/>
  <c r="BI192"/>
  <c r="BH192"/>
  <c r="BG192"/>
  <c r="BF192"/>
  <c r="T192"/>
  <c r="R192"/>
  <c r="P192"/>
  <c r="BI189"/>
  <c r="BH189"/>
  <c r="BG189"/>
  <c r="BF189"/>
  <c r="T189"/>
  <c r="R189"/>
  <c r="P189"/>
  <c r="BI186"/>
  <c r="BH186"/>
  <c r="BG186"/>
  <c r="BF186"/>
  <c r="T186"/>
  <c r="R186"/>
  <c r="P186"/>
  <c r="BI184"/>
  <c r="BH184"/>
  <c r="BG184"/>
  <c r="BF184"/>
  <c r="T184"/>
  <c r="R184"/>
  <c r="P184"/>
  <c r="BI179"/>
  <c r="BH179"/>
  <c r="BG179"/>
  <c r="BF179"/>
  <c r="T179"/>
  <c r="R179"/>
  <c r="P179"/>
  <c r="BI176"/>
  <c r="BH176"/>
  <c r="BG176"/>
  <c r="BF176"/>
  <c r="T176"/>
  <c r="R176"/>
  <c r="P176"/>
  <c r="BI171"/>
  <c r="BH171"/>
  <c r="BG171"/>
  <c r="BF171"/>
  <c r="T171"/>
  <c r="R171"/>
  <c r="P171"/>
  <c r="BI168"/>
  <c r="BH168"/>
  <c r="BG168"/>
  <c r="BF168"/>
  <c r="T168"/>
  <c r="R168"/>
  <c r="P168"/>
  <c r="BI163"/>
  <c r="BH163"/>
  <c r="BG163"/>
  <c r="BF163"/>
  <c r="T163"/>
  <c r="R163"/>
  <c r="P163"/>
  <c r="BI160"/>
  <c r="BH160"/>
  <c r="BG160"/>
  <c r="BF160"/>
  <c r="T160"/>
  <c r="R160"/>
  <c r="P160"/>
  <c r="BI154"/>
  <c r="BH154"/>
  <c r="BG154"/>
  <c r="BF154"/>
  <c r="T154"/>
  <c r="R154"/>
  <c r="P154"/>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2"/>
  <c r="BH132"/>
  <c r="BG132"/>
  <c r="BF132"/>
  <c r="T132"/>
  <c r="R132"/>
  <c r="P132"/>
  <c r="BI124"/>
  <c r="BH124"/>
  <c r="BG124"/>
  <c r="BF124"/>
  <c r="T124"/>
  <c r="R124"/>
  <c r="P124"/>
  <c r="BI122"/>
  <c r="BH122"/>
  <c r="BG122"/>
  <c r="BF122"/>
  <c r="T122"/>
  <c r="R122"/>
  <c r="P122"/>
  <c r="BI119"/>
  <c r="BH119"/>
  <c r="BG119"/>
  <c r="BF119"/>
  <c r="T119"/>
  <c r="R119"/>
  <c r="P119"/>
  <c r="BI112"/>
  <c r="BH112"/>
  <c r="BG112"/>
  <c r="BF112"/>
  <c r="T112"/>
  <c r="R112"/>
  <c r="P112"/>
  <c r="BI109"/>
  <c r="BH109"/>
  <c r="BG109"/>
  <c r="BF109"/>
  <c r="T109"/>
  <c r="R109"/>
  <c r="P109"/>
  <c r="BI107"/>
  <c r="BH107"/>
  <c r="BG107"/>
  <c r="BF107"/>
  <c r="T107"/>
  <c r="R107"/>
  <c r="P107"/>
  <c r="BI104"/>
  <c r="BH104"/>
  <c r="BG104"/>
  <c r="BF104"/>
  <c r="T104"/>
  <c r="R104"/>
  <c r="P104"/>
  <c r="BI101"/>
  <c r="BH101"/>
  <c r="BG101"/>
  <c r="BF101"/>
  <c r="T101"/>
  <c r="R101"/>
  <c r="P101"/>
  <c r="BI99"/>
  <c r="BH99"/>
  <c r="BG99"/>
  <c r="BF99"/>
  <c r="T99"/>
  <c r="R99"/>
  <c r="P99"/>
  <c r="F90"/>
  <c r="E88"/>
  <c r="F52"/>
  <c r="E50"/>
  <c r="J24"/>
  <c r="E24"/>
  <c r="J93"/>
  <c r="J23"/>
  <c r="J21"/>
  <c r="E21"/>
  <c r="J54"/>
  <c r="J20"/>
  <c r="J18"/>
  <c r="E18"/>
  <c r="F55"/>
  <c r="J17"/>
  <c r="J15"/>
  <c r="E15"/>
  <c r="F92"/>
  <c r="J14"/>
  <c r="J12"/>
  <c r="J90"/>
  <c r="E7"/>
  <c r="E86"/>
  <c i="1" r="L50"/>
  <c r="AM50"/>
  <c r="AM49"/>
  <c r="L49"/>
  <c r="AM47"/>
  <c r="L47"/>
  <c r="L45"/>
  <c r="L44"/>
  <c i="2" r="BK437"/>
  <c r="J393"/>
  <c r="BK291"/>
  <c r="J238"/>
  <c r="BK99"/>
  <c r="J396"/>
  <c r="BK245"/>
  <c r="BK189"/>
  <c r="BK147"/>
  <c i="1" r="AS54"/>
  <c i="2" r="J248"/>
  <c r="J147"/>
  <c r="J437"/>
  <c r="BK359"/>
  <c r="BK288"/>
  <c r="BK221"/>
  <c r="BK141"/>
  <c i="3" r="J172"/>
  <c r="J118"/>
  <c r="BK154"/>
  <c r="BK106"/>
  <c r="BK178"/>
  <c r="BK134"/>
  <c i="4" r="BK186"/>
  <c r="BK140"/>
  <c r="J186"/>
  <c r="BK148"/>
  <c r="BK192"/>
  <c r="BK132"/>
  <c r="J148"/>
  <c r="BK106"/>
  <c i="5" r="J97"/>
  <c r="J101"/>
  <c r="J89"/>
  <c i="6" r="BK85"/>
  <c i="2" r="BK457"/>
  <c r="BK399"/>
  <c r="J336"/>
  <c r="BK286"/>
  <c r="BK211"/>
  <c r="J457"/>
  <c r="BK386"/>
  <c r="J306"/>
  <c r="J199"/>
  <c r="BK154"/>
  <c r="BK107"/>
  <c r="BK406"/>
  <c r="BK298"/>
  <c r="BK263"/>
  <c r="J163"/>
  <c r="J439"/>
  <c r="BK344"/>
  <c r="J300"/>
  <c r="J223"/>
  <c r="BK160"/>
  <c r="J109"/>
  <c i="3" r="J178"/>
  <c r="BK152"/>
  <c r="J106"/>
  <c r="BK172"/>
  <c r="J112"/>
  <c r="BK112"/>
  <c r="J160"/>
  <c r="J108"/>
  <c i="4" r="BK146"/>
  <c r="BK104"/>
  <c r="BK168"/>
  <c r="J123"/>
  <c r="J125"/>
  <c r="J168"/>
  <c r="J112"/>
  <c i="5" r="BK101"/>
  <c r="BK104"/>
  <c r="BK97"/>
  <c i="2" r="J467"/>
  <c r="J402"/>
  <c r="BK338"/>
  <c r="BK248"/>
  <c r="BK184"/>
  <c r="J431"/>
  <c r="BK371"/>
  <c r="BK294"/>
  <c r="J195"/>
  <c r="J132"/>
  <c r="BK439"/>
  <c r="BK349"/>
  <c r="BK318"/>
  <c r="J228"/>
  <c r="BK176"/>
  <c r="BK445"/>
  <c r="BK363"/>
  <c r="J296"/>
  <c r="BK234"/>
  <c r="J179"/>
  <c r="BK122"/>
  <c i="3" r="J176"/>
  <c r="BK122"/>
  <c r="BK184"/>
  <c r="BK116"/>
  <c r="J126"/>
  <c r="J154"/>
  <c r="J92"/>
  <c i="4" r="J142"/>
  <c r="BK110"/>
  <c r="J164"/>
  <c r="BK102"/>
  <c r="BK190"/>
  <c r="BK96"/>
  <c r="BK150"/>
  <c r="J110"/>
  <c i="5" r="BK99"/>
  <c r="F34"/>
  <c i="2" r="J374"/>
  <c r="BK243"/>
  <c r="BK205"/>
  <c r="BK144"/>
  <c r="BK450"/>
  <c r="BK393"/>
  <c r="BK327"/>
  <c r="BK273"/>
  <c r="J208"/>
  <c r="BK474"/>
  <c r="J391"/>
  <c r="J324"/>
  <c r="J268"/>
  <c r="BK217"/>
  <c r="BK150"/>
  <c i="3" r="J184"/>
  <c r="J142"/>
  <c r="BK100"/>
  <c r="J148"/>
  <c r="BK114"/>
  <c r="J132"/>
  <c r="BK169"/>
  <c r="J128"/>
  <c i="4" r="J178"/>
  <c r="BK134"/>
  <c r="J90"/>
  <c r="J146"/>
  <c r="J100"/>
  <c r="J184"/>
  <c r="BK100"/>
  <c r="BK156"/>
  <c r="J104"/>
  <c i="5" r="J91"/>
  <c i="2" r="BK454"/>
  <c r="BK427"/>
  <c r="BK367"/>
  <c r="J314"/>
  <c r="BK214"/>
  <c r="J445"/>
  <c r="BK347"/>
  <c r="J302"/>
  <c r="J217"/>
  <c r="J138"/>
  <c r="BK391"/>
  <c r="J347"/>
  <c r="J304"/>
  <c r="BK283"/>
  <c r="J202"/>
  <c r="J454"/>
  <c r="J383"/>
  <c r="J298"/>
  <c r="BK240"/>
  <c r="BK195"/>
  <c r="BK112"/>
  <c i="3" r="BK163"/>
  <c r="J182"/>
  <c r="J120"/>
  <c r="J104"/>
  <c r="BK157"/>
  <c r="J102"/>
  <c i="4" r="J154"/>
  <c r="BK112"/>
  <c r="BK172"/>
  <c r="BK138"/>
  <c r="J92"/>
  <c r="J158"/>
  <c r="BK86"/>
  <c r="J160"/>
  <c r="BK127"/>
  <c i="5" r="J104"/>
  <c r="BK106"/>
  <c r="J95"/>
  <c i="6" r="J85"/>
  <c i="2" r="J441"/>
  <c r="BK421"/>
  <c r="J359"/>
  <c r="BK259"/>
  <c r="J186"/>
  <c r="BK443"/>
  <c r="BK416"/>
  <c r="J329"/>
  <c r="BK238"/>
  <c r="J184"/>
  <c r="J124"/>
  <c r="J416"/>
  <c r="BK355"/>
  <c r="BK324"/>
  <c r="J226"/>
  <c r="BK480"/>
  <c r="J410"/>
  <c r="J333"/>
  <c r="J291"/>
  <c r="J232"/>
  <c r="J189"/>
  <c i="3" r="J188"/>
  <c r="BK166"/>
  <c r="J124"/>
  <c r="J163"/>
  <c r="J122"/>
  <c r="J140"/>
  <c r="BK182"/>
  <c r="BK124"/>
  <c i="4" r="BK176"/>
  <c r="BK125"/>
  <c r="BK174"/>
  <c r="BK142"/>
  <c r="BK90"/>
  <c r="J106"/>
  <c r="J134"/>
  <c i="5" r="J108"/>
  <c r="BK108"/>
  <c r="J93"/>
  <c r="BK93"/>
  <c i="2" r="BK431"/>
  <c r="J363"/>
  <c r="J273"/>
  <c r="BK202"/>
  <c r="J452"/>
  <c r="J399"/>
  <c r="J311"/>
  <c r="BK223"/>
  <c r="BK179"/>
  <c r="J112"/>
  <c r="BK412"/>
  <c r="BK374"/>
  <c r="J288"/>
  <c r="J211"/>
  <c r="J119"/>
  <c r="J408"/>
  <c r="J320"/>
  <c r="J286"/>
  <c r="BK226"/>
  <c r="J154"/>
  <c r="BK104"/>
  <c i="3" r="J157"/>
  <c r="BK110"/>
  <c r="BK126"/>
  <c r="BK142"/>
  <c r="BK176"/>
  <c r="BK132"/>
  <c i="4" r="J174"/>
  <c r="J132"/>
  <c r="BK98"/>
  <c r="BK152"/>
  <c r="J98"/>
  <c r="J170"/>
  <c r="BK136"/>
  <c r="J182"/>
  <c r="BK144"/>
  <c i="5" r="J106"/>
  <c i="6" r="BK88"/>
  <c i="2" r="J450"/>
  <c r="BK425"/>
  <c r="BK396"/>
  <c r="J355"/>
  <c r="BK304"/>
  <c r="BK278"/>
  <c r="BK192"/>
  <c r="J460"/>
  <c r="J427"/>
  <c r="BK336"/>
  <c r="J308"/>
  <c r="BK228"/>
  <c r="BK168"/>
  <c r="BK109"/>
  <c r="BK408"/>
  <c r="BK353"/>
  <c r="BK296"/>
  <c r="BK236"/>
  <c r="BK101"/>
  <c r="J423"/>
  <c r="BK341"/>
  <c r="J294"/>
  <c r="J243"/>
  <c r="J192"/>
  <c r="BK132"/>
  <c i="3" r="J169"/>
  <c r="BK128"/>
  <c r="BK186"/>
  <c r="BK136"/>
  <c r="BK98"/>
  <c r="BK102"/>
  <c r="J150"/>
  <c r="J110"/>
  <c i="4" r="J156"/>
  <c r="J115"/>
  <c r="BK182"/>
  <c r="J136"/>
  <c r="BK88"/>
  <c r="J162"/>
  <c r="J190"/>
  <c r="J129"/>
  <c i="5" r="F36"/>
  <c i="2" r="BK460"/>
  <c r="J406"/>
  <c r="J353"/>
  <c r="J254"/>
  <c r="BK163"/>
  <c r="J421"/>
  <c r="J327"/>
  <c r="BK230"/>
  <c r="BK171"/>
  <c r="BK119"/>
  <c r="J367"/>
  <c r="BK329"/>
  <c r="BK268"/>
  <c r="J214"/>
  <c r="J480"/>
  <c r="J412"/>
  <c r="BK311"/>
  <c r="J259"/>
  <c r="J176"/>
  <c r="J99"/>
  <c i="3" r="J146"/>
  <c r="BK104"/>
  <c r="J138"/>
  <c r="J134"/>
  <c r="BK148"/>
  <c r="BK120"/>
  <c i="4" r="J172"/>
  <c r="J127"/>
  <c r="J102"/>
  <c r="BK162"/>
  <c r="BK121"/>
  <c r="J176"/>
  <c r="J121"/>
  <c r="J180"/>
  <c r="J140"/>
  <c r="J88"/>
  <c i="5" r="J85"/>
  <c r="BK95"/>
  <c r="BK87"/>
  <c i="2" r="J462"/>
  <c r="J429"/>
  <c r="BK380"/>
  <c r="BK306"/>
  <c r="J240"/>
  <c r="BK124"/>
  <c r="BK429"/>
  <c r="J349"/>
  <c r="J283"/>
  <c r="J221"/>
  <c r="J141"/>
  <c r="BK441"/>
  <c r="J386"/>
  <c r="J344"/>
  <c r="J278"/>
  <c r="J205"/>
  <c r="BK467"/>
  <c r="J380"/>
  <c r="J263"/>
  <c r="BK199"/>
  <c r="BK138"/>
  <c i="3" r="BK140"/>
  <c r="BK190"/>
  <c r="J144"/>
  <c r="BK92"/>
  <c r="J96"/>
  <c r="BK146"/>
  <c r="J98"/>
  <c i="4" r="J138"/>
  <c r="BK188"/>
  <c r="BK154"/>
  <c r="J188"/>
  <c r="BK184"/>
  <c r="J152"/>
  <c r="J96"/>
  <c i="5" r="BK89"/>
  <c r="J99"/>
  <c r="BK85"/>
  <c i="2" r="J443"/>
  <c r="BK383"/>
  <c r="BK308"/>
  <c r="J236"/>
  <c r="J101"/>
  <c r="BK423"/>
  <c r="BK333"/>
  <c r="J234"/>
  <c r="J150"/>
  <c r="J104"/>
  <c r="BK402"/>
  <c r="J341"/>
  <c r="J252"/>
  <c r="J474"/>
  <c r="J414"/>
  <c r="J338"/>
  <c r="J245"/>
  <c r="BK208"/>
  <c r="J144"/>
  <c i="3" r="J186"/>
  <c r="J136"/>
  <c r="BK96"/>
  <c r="BK150"/>
  <c r="BK108"/>
  <c r="J190"/>
  <c r="BK144"/>
  <c r="J114"/>
  <c i="4" r="BK158"/>
  <c r="BK117"/>
  <c r="BK180"/>
  <c r="BK129"/>
  <c r="J86"/>
  <c r="BK160"/>
  <c r="BK123"/>
  <c r="BK164"/>
  <c r="J117"/>
  <c r="BK92"/>
  <c i="5" r="BK91"/>
  <c i="2" r="BK462"/>
  <c r="BK435"/>
  <c r="BK414"/>
  <c r="J377"/>
  <c r="BK320"/>
  <c r="BK252"/>
  <c r="BK232"/>
  <c r="J160"/>
  <c r="J435"/>
  <c r="BK410"/>
  <c r="J318"/>
  <c r="BK300"/>
  <c r="BK186"/>
  <c r="J122"/>
  <c r="J425"/>
  <c r="J371"/>
  <c r="BK314"/>
  <c r="BK254"/>
  <c r="J168"/>
  <c r="BK452"/>
  <c r="BK377"/>
  <c r="BK302"/>
  <c r="J230"/>
  <c r="J171"/>
  <c r="J107"/>
  <c i="3" r="BK160"/>
  <c r="J116"/>
  <c r="J166"/>
  <c r="BK118"/>
  <c r="J152"/>
  <c r="BK188"/>
  <c r="BK138"/>
  <c r="J100"/>
  <c i="4" r="J144"/>
  <c r="J108"/>
  <c r="BK170"/>
  <c r="BK108"/>
  <c r="J192"/>
  <c r="J150"/>
  <c r="BK178"/>
  <c r="BK115"/>
  <c i="5" r="J87"/>
  <c i="6" r="J88"/>
  <c i="2" l="1" r="R98"/>
  <c r="R137"/>
  <c r="T159"/>
  <c r="P183"/>
  <c r="T198"/>
  <c r="T220"/>
  <c r="R251"/>
  <c r="R262"/>
  <c r="R277"/>
  <c r="BK323"/>
  <c r="J323"/>
  <c r="J71"/>
  <c r="BK332"/>
  <c r="J332"/>
  <c r="J72"/>
  <c r="P376"/>
  <c r="T405"/>
  <c r="T449"/>
  <c i="3" r="BK95"/>
  <c r="J95"/>
  <c r="J63"/>
  <c r="BK131"/>
  <c r="J131"/>
  <c r="J65"/>
  <c r="P131"/>
  <c r="T156"/>
  <c r="P175"/>
  <c r="BK181"/>
  <c r="J181"/>
  <c r="J69"/>
  <c r="P181"/>
  <c r="P180"/>
  <c i="4" r="BK95"/>
  <c r="J95"/>
  <c r="J61"/>
  <c r="T95"/>
  <c r="P120"/>
  <c r="T120"/>
  <c r="R131"/>
  <c r="T167"/>
  <c i="2" r="T98"/>
  <c r="T137"/>
  <c r="P159"/>
  <c r="BK183"/>
  <c r="J183"/>
  <c r="J65"/>
  <c r="BK198"/>
  <c r="J198"/>
  <c r="J66"/>
  <c r="R220"/>
  <c r="T251"/>
  <c r="P262"/>
  <c r="P277"/>
  <c r="R323"/>
  <c r="T332"/>
  <c r="BK376"/>
  <c r="J376"/>
  <c r="J73"/>
  <c r="P405"/>
  <c r="P449"/>
  <c i="3" r="P95"/>
  <c r="P94"/>
  <c r="T131"/>
  <c r="T130"/>
  <c r="R156"/>
  <c r="R175"/>
  <c r="R181"/>
  <c r="R180"/>
  <c i="4" r="BK85"/>
  <c r="J85"/>
  <c r="J60"/>
  <c r="T85"/>
  <c r="R95"/>
  <c r="R120"/>
  <c r="P131"/>
  <c r="BK167"/>
  <c r="J167"/>
  <c r="J64"/>
  <c r="P167"/>
  <c i="5" r="BK84"/>
  <c r="J84"/>
  <c r="J61"/>
  <c r="T84"/>
  <c r="R103"/>
  <c i="2" r="P98"/>
  <c r="BK137"/>
  <c r="J137"/>
  <c r="J62"/>
  <c r="BK159"/>
  <c r="J159"/>
  <c r="J63"/>
  <c r="T183"/>
  <c r="R198"/>
  <c r="P220"/>
  <c r="BK251"/>
  <c r="J251"/>
  <c r="J68"/>
  <c r="T262"/>
  <c r="BK277"/>
  <c r="J277"/>
  <c r="J70"/>
  <c r="P323"/>
  <c r="P332"/>
  <c r="R376"/>
  <c r="BK405"/>
  <c r="J405"/>
  <c r="J74"/>
  <c r="BK449"/>
  <c r="J449"/>
  <c r="J75"/>
  <c i="3" r="T95"/>
  <c r="T94"/>
  <c r="BK156"/>
  <c r="J156"/>
  <c r="J66"/>
  <c i="5" r="P84"/>
  <c r="BK103"/>
  <c r="J103"/>
  <c r="J62"/>
  <c r="T103"/>
  <c i="2" r="BK98"/>
  <c r="J98"/>
  <c r="J61"/>
  <c r="P137"/>
  <c r="R159"/>
  <c r="R183"/>
  <c r="P198"/>
  <c r="BK220"/>
  <c r="J220"/>
  <c r="J67"/>
  <c r="P251"/>
  <c r="BK262"/>
  <c r="J262"/>
  <c r="J69"/>
  <c r="T277"/>
  <c r="T323"/>
  <c r="R332"/>
  <c r="T376"/>
  <c r="R405"/>
  <c r="R449"/>
  <c i="3" r="R95"/>
  <c r="R94"/>
  <c r="R131"/>
  <c r="R130"/>
  <c r="P156"/>
  <c r="BK175"/>
  <c r="J175"/>
  <c r="J67"/>
  <c r="T175"/>
  <c r="T181"/>
  <c r="T180"/>
  <c i="4" r="P85"/>
  <c r="R85"/>
  <c r="P95"/>
  <c r="BK120"/>
  <c r="J120"/>
  <c r="J62"/>
  <c r="BK131"/>
  <c r="J131"/>
  <c r="J63"/>
  <c r="T131"/>
  <c r="R167"/>
  <c i="5" r="R84"/>
  <c r="R83"/>
  <c r="R82"/>
  <c r="P103"/>
  <c i="3" r="BK91"/>
  <c r="J91"/>
  <c r="J61"/>
  <c i="6" r="BK84"/>
  <c r="J84"/>
  <c r="J61"/>
  <c i="2" r="BK479"/>
  <c r="J479"/>
  <c r="J76"/>
  <c i="6" r="BK87"/>
  <c r="J87"/>
  <c r="J62"/>
  <c i="5" r="BK83"/>
  <c r="J83"/>
  <c r="J60"/>
  <c i="6" r="J54"/>
  <c r="F55"/>
  <c r="J76"/>
  <c r="E48"/>
  <c r="F54"/>
  <c r="BE88"/>
  <c r="J55"/>
  <c r="BE85"/>
  <c i="5" r="F54"/>
  <c r="J55"/>
  <c r="J78"/>
  <c r="BE85"/>
  <c r="BE89"/>
  <c r="BE91"/>
  <c r="BE104"/>
  <c r="E48"/>
  <c r="J52"/>
  <c r="F55"/>
  <c r="BE93"/>
  <c r="BE97"/>
  <c r="BE108"/>
  <c i="1" r="BA58"/>
  <c i="5" r="BE87"/>
  <c r="BE95"/>
  <c r="BE99"/>
  <c r="BE101"/>
  <c r="BE106"/>
  <c i="1" r="BC58"/>
  <c i="4" r="E48"/>
  <c r="J55"/>
  <c r="F81"/>
  <c r="BE88"/>
  <c r="BE98"/>
  <c r="BE115"/>
  <c r="BE129"/>
  <c r="BE132"/>
  <c r="BE134"/>
  <c r="BE136"/>
  <c r="BE138"/>
  <c r="BE168"/>
  <c r="BE174"/>
  <c r="BE182"/>
  <c r="BE186"/>
  <c r="BE188"/>
  <c i="3" r="BK90"/>
  <c r="J90"/>
  <c r="J60"/>
  <c i="4" r="F54"/>
  <c r="J80"/>
  <c r="BE90"/>
  <c r="BE102"/>
  <c r="BE106"/>
  <c r="BE108"/>
  <c r="BE121"/>
  <c r="BE125"/>
  <c r="BE140"/>
  <c r="BE142"/>
  <c r="BE146"/>
  <c r="BE152"/>
  <c r="BE164"/>
  <c r="BE170"/>
  <c r="BE172"/>
  <c r="BE176"/>
  <c r="BE178"/>
  <c r="BE192"/>
  <c r="J52"/>
  <c r="BE96"/>
  <c r="BE104"/>
  <c r="BE110"/>
  <c r="BE112"/>
  <c r="BE123"/>
  <c r="BE154"/>
  <c r="BE156"/>
  <c r="BE158"/>
  <c r="BE184"/>
  <c r="BE86"/>
  <c r="BE92"/>
  <c r="BE100"/>
  <c r="BE117"/>
  <c r="BE127"/>
  <c r="BE144"/>
  <c r="BE148"/>
  <c r="BE150"/>
  <c r="BE160"/>
  <c r="BE162"/>
  <c r="BE180"/>
  <c r="BE190"/>
  <c i="3" r="E48"/>
  <c r="J52"/>
  <c r="J55"/>
  <c r="F86"/>
  <c r="BE102"/>
  <c r="BE104"/>
  <c r="BE116"/>
  <c r="BE140"/>
  <c r="BE152"/>
  <c r="BE166"/>
  <c r="BE186"/>
  <c r="BE98"/>
  <c r="BE108"/>
  <c r="BE110"/>
  <c r="BE114"/>
  <c r="BE118"/>
  <c r="BE120"/>
  <c r="BE122"/>
  <c r="BE136"/>
  <c i="2" r="BK97"/>
  <c r="J97"/>
  <c r="J60"/>
  <c i="3" r="J54"/>
  <c r="BE96"/>
  <c r="BE100"/>
  <c r="BE128"/>
  <c r="BE132"/>
  <c r="BE138"/>
  <c r="BE144"/>
  <c r="BE154"/>
  <c r="BE163"/>
  <c r="BE172"/>
  <c r="BE176"/>
  <c r="BE188"/>
  <c r="BE190"/>
  <c r="F54"/>
  <c r="BE92"/>
  <c r="BE106"/>
  <c r="BE112"/>
  <c r="BE124"/>
  <c r="BE126"/>
  <c r="BE134"/>
  <c r="BE142"/>
  <c r="BE146"/>
  <c r="BE148"/>
  <c r="BE150"/>
  <c r="BE157"/>
  <c r="BE160"/>
  <c r="BE169"/>
  <c r="BE178"/>
  <c r="BE182"/>
  <c r="BE184"/>
  <c i="2" r="F54"/>
  <c r="J55"/>
  <c r="F93"/>
  <c r="BE101"/>
  <c r="BE104"/>
  <c r="BE112"/>
  <c r="BE154"/>
  <c r="BE163"/>
  <c r="BE168"/>
  <c r="BE179"/>
  <c r="BE184"/>
  <c r="BE186"/>
  <c r="BE202"/>
  <c r="BE211"/>
  <c r="BE217"/>
  <c r="BE228"/>
  <c r="BE236"/>
  <c r="BE243"/>
  <c r="BE245"/>
  <c r="BE252"/>
  <c r="BE268"/>
  <c r="BE278"/>
  <c r="BE308"/>
  <c r="BE318"/>
  <c r="BE324"/>
  <c r="BE333"/>
  <c r="BE347"/>
  <c r="BE371"/>
  <c r="BE374"/>
  <c r="BE393"/>
  <c r="BE416"/>
  <c r="BE421"/>
  <c r="BE427"/>
  <c r="BE441"/>
  <c r="BE443"/>
  <c r="BE450"/>
  <c r="BE454"/>
  <c r="BE457"/>
  <c r="BE460"/>
  <c r="BE467"/>
  <c r="BE480"/>
  <c r="E48"/>
  <c r="J92"/>
  <c r="BE107"/>
  <c r="BE109"/>
  <c r="BE124"/>
  <c r="BE141"/>
  <c r="BE189"/>
  <c r="BE195"/>
  <c r="BE214"/>
  <c r="BE221"/>
  <c r="BE230"/>
  <c r="BE238"/>
  <c r="BE259"/>
  <c r="BE288"/>
  <c r="BE294"/>
  <c r="BE300"/>
  <c r="BE302"/>
  <c r="BE304"/>
  <c r="BE336"/>
  <c r="BE338"/>
  <c r="BE359"/>
  <c r="BE367"/>
  <c r="BE377"/>
  <c r="BE383"/>
  <c r="BE386"/>
  <c r="BE396"/>
  <c r="BE399"/>
  <c r="BE410"/>
  <c r="BE423"/>
  <c r="BE429"/>
  <c r="BE435"/>
  <c r="BE445"/>
  <c r="BE99"/>
  <c r="BE160"/>
  <c r="BE176"/>
  <c r="BE192"/>
  <c r="BE205"/>
  <c r="BE208"/>
  <c r="BE232"/>
  <c r="BE240"/>
  <c r="BE248"/>
  <c r="BE254"/>
  <c r="BE273"/>
  <c r="BE286"/>
  <c r="BE291"/>
  <c r="BE306"/>
  <c r="BE311"/>
  <c r="BE320"/>
  <c r="BE353"/>
  <c r="BE355"/>
  <c r="BE363"/>
  <c r="BE380"/>
  <c r="BE391"/>
  <c r="BE402"/>
  <c r="BE406"/>
  <c r="BE412"/>
  <c r="BE414"/>
  <c r="BE425"/>
  <c r="BE437"/>
  <c r="J52"/>
  <c r="BE119"/>
  <c r="BE122"/>
  <c r="BE132"/>
  <c r="BE138"/>
  <c r="BE144"/>
  <c r="BE147"/>
  <c r="BE150"/>
  <c r="BE171"/>
  <c r="BE199"/>
  <c r="BE223"/>
  <c r="BE226"/>
  <c r="BE234"/>
  <c r="BE263"/>
  <c r="BE283"/>
  <c r="BE296"/>
  <c r="BE298"/>
  <c r="BE314"/>
  <c r="BE327"/>
  <c r="BE329"/>
  <c r="BE341"/>
  <c r="BE344"/>
  <c r="BE349"/>
  <c r="BE408"/>
  <c r="BE431"/>
  <c r="BE439"/>
  <c r="BE452"/>
  <c r="BE462"/>
  <c r="BE474"/>
  <c i="4" r="J34"/>
  <c i="1" r="AW57"/>
  <c i="5" r="J34"/>
  <c i="1" r="AW58"/>
  <c i="6" r="F34"/>
  <c i="1" r="BA59"/>
  <c i="4" r="F36"/>
  <c i="1" r="BC57"/>
  <c i="2" r="F37"/>
  <c i="1" r="BD55"/>
  <c i="4" r="F35"/>
  <c i="1" r="BB57"/>
  <c i="3" r="J34"/>
  <c i="1" r="AW56"/>
  <c i="6" r="F37"/>
  <c i="1" r="BD59"/>
  <c i="2" r="F35"/>
  <c i="1" r="BB55"/>
  <c i="2" r="J34"/>
  <c i="1" r="AW55"/>
  <c i="3" r="F34"/>
  <c i="1" r="BA56"/>
  <c i="5" r="F35"/>
  <c i="1" r="BB58"/>
  <c i="6" r="J34"/>
  <c i="1" r="AW59"/>
  <c i="6" r="F35"/>
  <c i="1" r="BB59"/>
  <c i="3" r="F37"/>
  <c i="1" r="BD56"/>
  <c i="5" r="F37"/>
  <c i="1" r="BD58"/>
  <c i="2" r="F36"/>
  <c i="1" r="BC55"/>
  <c i="3" r="F36"/>
  <c i="1" r="BC56"/>
  <c i="6" r="F36"/>
  <c i="1" r="BC59"/>
  <c i="2" r="F34"/>
  <c i="1" r="BA55"/>
  <c i="3" r="F35"/>
  <c i="1" r="BB56"/>
  <c i="4" r="F34"/>
  <c i="1" r="BA57"/>
  <c i="4" r="F37"/>
  <c i="1" r="BD57"/>
  <c i="3" l="1" r="R89"/>
  <c i="2" r="T97"/>
  <c i="3" r="T89"/>
  <c i="2" r="T182"/>
  <c i="5" r="T83"/>
  <c r="T82"/>
  <c i="4" r="T84"/>
  <c i="3" r="P130"/>
  <c r="P89"/>
  <c i="1" r="AU56"/>
  <c i="4" r="R84"/>
  <c i="2" r="T96"/>
  <c r="R97"/>
  <c i="4" r="P84"/>
  <c i="1" r="AU57"/>
  <c i="2" r="R182"/>
  <c i="5" r="P83"/>
  <c r="P82"/>
  <c i="1" r="AU58"/>
  <c i="2" r="P97"/>
  <c r="P182"/>
  <c i="4" r="BK84"/>
  <c r="J84"/>
  <c i="3" r="BK130"/>
  <c r="J130"/>
  <c r="J64"/>
  <c r="BK180"/>
  <c r="J180"/>
  <c r="J68"/>
  <c i="6" r="BK83"/>
  <c r="J83"/>
  <c r="J60"/>
  <c i="2" r="BK182"/>
  <c r="J182"/>
  <c r="J64"/>
  <c i="3" r="BK94"/>
  <c r="J94"/>
  <c r="J62"/>
  <c i="5" r="BK82"/>
  <c r="J82"/>
  <c r="J59"/>
  <c i="3" r="BK89"/>
  <c r="J89"/>
  <c r="J59"/>
  <c i="2" r="BK96"/>
  <c r="J96"/>
  <c r="J59"/>
  <c i="5" r="F33"/>
  <c i="1" r="AZ58"/>
  <c i="6" r="J33"/>
  <c i="1" r="AV59"/>
  <c r="AT59"/>
  <c i="4" r="J33"/>
  <c i="1" r="AV57"/>
  <c r="AT57"/>
  <c r="BB54"/>
  <c r="W31"/>
  <c i="6" r="F33"/>
  <c i="1" r="AZ59"/>
  <c i="3" r="F33"/>
  <c i="1" r="AZ56"/>
  <c r="BA54"/>
  <c r="AW54"/>
  <c r="AK30"/>
  <c i="2" r="J33"/>
  <c i="1" r="AV55"/>
  <c r="AT55"/>
  <c i="3" r="J33"/>
  <c i="1" r="AV56"/>
  <c r="AT56"/>
  <c i="4" r="J30"/>
  <c i="1" r="AG57"/>
  <c r="BC54"/>
  <c r="W32"/>
  <c i="4" r="F33"/>
  <c i="1" r="AZ57"/>
  <c r="BD54"/>
  <c r="W33"/>
  <c i="2" r="F33"/>
  <c i="1" r="AZ55"/>
  <c i="5" r="J33"/>
  <c i="1" r="AV58"/>
  <c r="AT58"/>
  <c i="2" l="1" r="P96"/>
  <c i="1" r="AU55"/>
  <c i="2" r="R96"/>
  <c i="4" r="J59"/>
  <c i="6" r="BK82"/>
  <c r="J82"/>
  <c r="J59"/>
  <c i="4" r="J39"/>
  <c i="1" r="AN57"/>
  <c r="AU54"/>
  <c i="5" r="J30"/>
  <c i="1" r="AG58"/>
  <c r="AN58"/>
  <c r="AX54"/>
  <c r="AY54"/>
  <c i="3" r="J30"/>
  <c i="1" r="AG56"/>
  <c r="AN56"/>
  <c r="AZ54"/>
  <c r="W29"/>
  <c i="2" r="J30"/>
  <c i="1" r="AG55"/>
  <c r="W30"/>
  <c i="5" l="1" r="J39"/>
  <c i="3" r="J39"/>
  <c i="2" r="J39"/>
  <c i="1" r="AN55"/>
  <c i="6" r="J30"/>
  <c i="1" r="AG59"/>
  <c r="AG54"/>
  <c r="AK26"/>
  <c r="AV54"/>
  <c r="AK29"/>
  <c r="AK35"/>
  <c i="6" l="1" r="J39"/>
  <c i="1" r="AN59"/>
  <c r="AT54"/>
  <c l="1" r="AN54"/>
</calcChain>
</file>

<file path=xl/sharedStrings.xml><?xml version="1.0" encoding="utf-8"?>
<sst xmlns="http://schemas.openxmlformats.org/spreadsheetml/2006/main">
  <si>
    <t>Export Komplet</t>
  </si>
  <si>
    <t>VZ</t>
  </si>
  <si>
    <t>2.0</t>
  </si>
  <si>
    <t>ZAMOK</t>
  </si>
  <si>
    <t>False</t>
  </si>
  <si>
    <t>{abafaa6d-d1ed-49f2-85d5-272c2d2993cd}</t>
  </si>
  <si>
    <t>0,01</t>
  </si>
  <si>
    <t>21</t>
  </si>
  <si>
    <t>15</t>
  </si>
  <si>
    <t>REKAPITULACE STAVBY</t>
  </si>
  <si>
    <t xml:space="preserve">v ---  níže se nacházejí doplnkové a pomocné údaje k sestavám  --- v</t>
  </si>
  <si>
    <t>Návod na vyplnění</t>
  </si>
  <si>
    <t>0,001</t>
  </si>
  <si>
    <t>Kód:</t>
  </si>
  <si>
    <t>2020-09B-7-1-ver2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</si>
  <si>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</si>
  <si>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</si>
  <si>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Březenecká 4679, Chomutov-m 1.1</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</si>
  <si>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</si>
  <si>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</si>
  <si>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</si>
  <si>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</si>
  <si>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</si>
  <si>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</si>
  <si>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</si>
  <si>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</si>
  <si>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</si>
  <si>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</si>
  <si>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</si>
  <si>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</si>
  <si>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</si>
  <si>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</si>
  <si>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</si>
  <si>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</si>
  <si>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</si>
  <si>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</si>
  <si>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</si>
  <si>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</si>
  <si>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</si>
  <si>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</si>
  <si>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</si>
  <si>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</si>
  <si>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</si>
  <si>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</si>
  <si>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</si>
  <si>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</si>
  <si>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</si>
  <si>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</si>
  <si>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</si>
  <si>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</si>
  <si>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</si>
  <si>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</si>
  <si>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</si>
  <si>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</si>
  <si>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</si>
  <si>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</si>
  <si>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</si>
  <si>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</si>
  <si>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</si>
  <si>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</si>
  <si>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</si>
  <si>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</si>
  <si>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</si>
  <si>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</si>
  <si>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</si>
  <si>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</si>
  <si>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</si>
  <si>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</si>
  <si>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</si>
  <si>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</si>
  <si>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</si>
  <si>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</si>
  <si>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</si>
  <si>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</si>
  <si>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</si>
  <si>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</si>
  <si>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</si>
  <si>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07.1-a</t>
  </si>
  <si>
    <t>stavební část</t>
  </si>
  <si>
    <t>STA</t>
  </si>
  <si>
    <t>1</t>
  </si>
  <si>
    <t>{5efb9238-5c42-43d1-bdc5-2e089a5a0b37}</t>
  </si>
  <si>
    <t>2</t>
  </si>
  <si>
    <t>SO 07.1-b1</t>
  </si>
  <si>
    <t>elektroinstalace</t>
  </si>
  <si>
    <t>{2eb78605-aba8-4f45-88ef-bd0820b3d250}</t>
  </si>
  <si>
    <t>SO 07.1-b2</t>
  </si>
  <si>
    <t>elektro materiál</t>
  </si>
  <si>
    <t>{7a9b0895-8c20-4724-b202-bbc919c12b17}</t>
  </si>
  <si>
    <t>SO 07.1-d</t>
  </si>
  <si>
    <t>AV technika + silnoproud + slaboproud</t>
  </si>
  <si>
    <t>{f6503bd6-2406-41db-ad9c-bd845137319c}</t>
  </si>
  <si>
    <t>SO 07.1-VRN</t>
  </si>
  <si>
    <t>VRN</t>
  </si>
  <si>
    <t>{6f9fa8d7-9a0a-4a14-b13c-92f5dc81fc67}</t>
  </si>
  <si>
    <t>KRYCÍ LIST SOUPISU PRACÍ</t>
  </si>
  <si>
    <t>Objekt:</t>
  </si>
  <si>
    <t>SO 07.1-a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</si>
  <si>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</si>
  <si>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</si>
  <si>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</si>
  <si>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</si>
  <si>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</si>
  <si>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</si>
  <si>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</si>
  <si>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</si>
  <si>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</si>
  <si>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</si>
  <si>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</si>
  <si>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</si>
  <si>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</si>
  <si>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</si>
  <si>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</si>
  <si>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</si>
  <si>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</si>
  <si>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</si>
  <si>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</si>
  <si>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</si>
  <si>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</si>
  <si>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</si>
  <si>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</si>
  <si>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</si>
  <si>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</si>
  <si>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</si>
  <si>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</si>
  <si>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</si>
  <si>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</si>
  <si>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</si>
  <si>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</si>
  <si>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</si>
  <si>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</si>
  <si>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</si>
  <si>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</si>
  <si>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</si>
  <si>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</si>
  <si>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</si>
  <si>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</si>
  <si>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</si>
  <si>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</si>
  <si>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</si>
  <si>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</si>
  <si>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</si>
  <si>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</si>
  <si>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</si>
  <si>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</si>
  <si>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</si>
  <si>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</si>
  <si>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</si>
  <si>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</si>
  <si>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</si>
  <si>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</si>
  <si>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</si>
  <si>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</si>
  <si>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</si>
  <si>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</si>
  <si>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</si>
  <si>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</si>
  <si>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</si>
  <si>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</si>
  <si>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</si>
  <si>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612311131</t>
  </si>
  <si>
    <t>Potažení vnitřních ploch štukem tloušťky do 3 mm svislých konstrukcí stěn</t>
  </si>
  <si>
    <t>12</t>
  </si>
  <si>
    <t>VV</t>
  </si>
  <si>
    <t>omítky</t>
  </si>
  <si>
    <t>107,136</t>
  </si>
  <si>
    <t>obklad</t>
  </si>
  <si>
    <t>-3,750</t>
  </si>
  <si>
    <t>Součet</t>
  </si>
  <si>
    <t>7</t>
  </si>
  <si>
    <t>612325412</t>
  </si>
  <si>
    <t>Oprava vápenocementové omítky vnitřních ploch hladké, tloušťky do 20 mm stěn, v rozsahu opravované plochy přes 10 do 30%</t>
  </si>
  <si>
    <t>14</t>
  </si>
  <si>
    <t>612131121</t>
  </si>
  <si>
    <t>Podkladní a spojovací vrstva vnitřních omítaných ploch penetrace akrylát-silikonová nanášená ručně stěn</t>
  </si>
  <si>
    <t>16</t>
  </si>
  <si>
    <t>9</t>
  </si>
  <si>
    <t>612142001</t>
  </si>
  <si>
    <t>Potažení vnitřních ploch pletivem v ploše nebo pruzích, na plném podkladu sklovláknitým vtlačením do tmelu stěn</t>
  </si>
  <si>
    <t>18</t>
  </si>
  <si>
    <t>3,195*(11,646*2+6,862*2+0,434*8+0,393*2)</t>
  </si>
  <si>
    <t>-0,8*1,97</t>
  </si>
  <si>
    <t>-0,9*1,97</t>
  </si>
  <si>
    <t>-2,35*2,275*4</t>
  </si>
  <si>
    <t>612135095</t>
  </si>
  <si>
    <t>Vyrovnání nerovností podkladu vnitřních omítaných ploch Příplatek k ceně za každý další 1 mm tloušťky podkladní vrstvy přes 2 mm tmelem stěn</t>
  </si>
  <si>
    <t>20</t>
  </si>
  <si>
    <t>107,136*2 "Přepočtené koeficientem množství</t>
  </si>
  <si>
    <t>Ostatní konstrukce a práce, bourání</t>
  </si>
  <si>
    <t>11</t>
  </si>
  <si>
    <t>978011141</t>
  </si>
  <si>
    <t>Otlučení vápenných nebo vápenocementových omítek vnitřních ploch stropů, v rozsahu přes 10 do 30 %</t>
  </si>
  <si>
    <t>22</t>
  </si>
  <si>
    <t xml:space="preserve">Poznámka k souboru cen:_x000d_
Poznámka k souboru cen: 1. Položky lze použít i pro ocenění otlučení sádrových, hliněných apod. vnitřních omítek. </t>
  </si>
  <si>
    <t>952901111</t>
  </si>
  <si>
    <t>Vyčištění budov nebo objektů před předáním do užívání budov bytové nebo občanské výstavby, světlé výšky podlaží do 4 m</t>
  </si>
  <si>
    <t>24</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</si>
  <si>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</si>
  <si>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13</t>
  </si>
  <si>
    <t>949101111</t>
  </si>
  <si>
    <t>Lešení pomocné pracovní pro objekty pozemních staveb pro zatížení do 150 kg/m2, o výšce lešeňové podlahy do 1,9 m</t>
  </si>
  <si>
    <t>26</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</si>
  <si>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</si>
  <si>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978013141</t>
  </si>
  <si>
    <t>Otlučení vápenných nebo vápenocementových omítek vnitřních ploch stěn s vyškrabáním spar, s očištěním zdiva, v rozsahu přes 10 do 30 %</t>
  </si>
  <si>
    <t>28</t>
  </si>
  <si>
    <t>978035117</t>
  </si>
  <si>
    <t>Odstranění tenkovrstvých omítek nebo štuku tloušťky do 2 mm obroušením, rozsahu přes 50 do 100%</t>
  </si>
  <si>
    <t>30</t>
  </si>
  <si>
    <t>78,38+107,136</t>
  </si>
  <si>
    <t>978059541</t>
  </si>
  <si>
    <t>Odsekání obkladů stěn včetně otlučení podkladní omítky až na zdivo z obkládaček vnitřních, z jakýchkoliv materiálů, plochy přes 1 m2</t>
  </si>
  <si>
    <t>32</t>
  </si>
  <si>
    <t xml:space="preserve">Poznámka k souboru cen:_x000d_
Poznámka k souboru cen: 1. Odsekání soklíků se oceňuje cenami souboru cen 965 08. </t>
  </si>
  <si>
    <t>1,36*2,7</t>
  </si>
  <si>
    <t>998</t>
  </si>
  <si>
    <t>Přesun hmot</t>
  </si>
  <si>
    <t>17</t>
  </si>
  <si>
    <t>997013211</t>
  </si>
  <si>
    <t>Vnitrostaveništní doprava suti a vybouraných hmot vodorovně do 50 m svisle ručně pro budovy a haly výšky do 6 m</t>
  </si>
  <si>
    <t>t</t>
  </si>
  <si>
    <t>34</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</si>
  <si>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</si>
  <si>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</si>
  <si>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</si>
  <si>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36</t>
  </si>
  <si>
    <t>3,79*2 "Přepočtené koeficientem množství</t>
  </si>
  <si>
    <t>19</t>
  </si>
  <si>
    <t>997013501</t>
  </si>
  <si>
    <t>Odvoz suti a vybouraných hmot na skládku nebo meziskládku se složením, na vzdálenost do 1 km</t>
  </si>
  <si>
    <t>38</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</si>
  <si>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</si>
  <si>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</si>
  <si>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</si>
  <si>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40</t>
  </si>
  <si>
    <t>3,79*10 "Přepočtené koeficientem množství</t>
  </si>
  <si>
    <t>997013631</t>
  </si>
  <si>
    <t>Poplatek za uložení stavebního odpadu na skládce (skládkovné) směsného stavebního a demoličního zatříděného do Katalogu odpadů pod kódem 17 09 04</t>
  </si>
  <si>
    <t>42</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</si>
  <si>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</si>
  <si>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998018001</t>
  </si>
  <si>
    <t>Přesun hmot pro budovy občanské výstavby, bydlení, výrobu a služby ruční - bez užití mechanizace vodorovná dopravní vzdálenost do 100 m pro budovy s jakoukoliv nosnou konstrukcí výšky do 6 m</t>
  </si>
  <si>
    <t>44</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</si>
  <si>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</si>
  <si>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</si>
  <si>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</si>
  <si>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721</t>
  </si>
  <si>
    <t>Zdravotechnika - vnitřní kanalizace</t>
  </si>
  <si>
    <t>23</t>
  </si>
  <si>
    <t>721171913</t>
  </si>
  <si>
    <t>Opravy odpadního potrubí plastového propojení dosavadního potrubí DN 50</t>
  </si>
  <si>
    <t>kus</t>
  </si>
  <si>
    <t>46</t>
  </si>
  <si>
    <t>721174043</t>
  </si>
  <si>
    <t>Potrubí z trub polypropylenových připojovací DN 50</t>
  </si>
  <si>
    <t>m</t>
  </si>
  <si>
    <t>48</t>
  </si>
  <si>
    <t xml:space="preserve">Poznámka k souboru cen:_x000d_
Poznámka k souboru cen: 1. Cenami -4054 až -4057 se oceňuje svislé potrubí od střešního vtoku po čisticí kus. 2. Ochrany odpadního a připojovacího potrubí z plastových trub se oceňují cenami souboru cen 722 18- . . Ochrana potrubí, části A 02. </t>
  </si>
  <si>
    <t>25</t>
  </si>
  <si>
    <t>721194105</t>
  </si>
  <si>
    <t>Vyměření přípojek na potrubí vyvedení a upevnění odpadních výpustek DN 50</t>
  </si>
  <si>
    <t>50</t>
  </si>
  <si>
    <t xml:space="preserve">Poznámka k souboru cen:_x000d_
Poznámka k souboru cen: 1. Cenami lze oceňovat i vyvedení a upevnění odpadních výpustek ke strojům a zařízením. 2. Potrubí odpadních výpustek se oceňují cenami souboru cen 721 17- . . Potrubí z plastových trub, části A 01. </t>
  </si>
  <si>
    <t>721290111</t>
  </si>
  <si>
    <t>Zkouška těsnosti kanalizace v objektech vodou do DN 125</t>
  </si>
  <si>
    <t>52</t>
  </si>
  <si>
    <t xml:space="preserve">Poznámka k souboru cen:_x000d_
Poznámka k souboru cen: 1. V ceně -0123 není započteno dodání média; jeho dodávka se oceňuje ve specifikaci. </t>
  </si>
  <si>
    <t>27</t>
  </si>
  <si>
    <t>998721101</t>
  </si>
  <si>
    <t>Přesun hmot pro vnitřní kanalizace stanovený z hmotnosti přesunovaného materiálu vodorovná dopravní vzdálenost do 50 m v objektech výšky do 6 m</t>
  </si>
  <si>
    <t>54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</si>
  <si>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</si>
  <si>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</si>
  <si>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</si>
  <si>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722173913</t>
  </si>
  <si>
    <t>Spoje rozvodů vody z plastů svary polyfuzí D přes 20 do 25 mm</t>
  </si>
  <si>
    <t>56</t>
  </si>
  <si>
    <t xml:space="preserve">Poznámka k souboru cen:_x000d_
Poznámka k souboru cen: 1. Měrnou jednotkou kus se rozumí jeden spoj. </t>
  </si>
  <si>
    <t>29</t>
  </si>
  <si>
    <t>722174023</t>
  </si>
  <si>
    <t>Potrubí z plastových trubek z polypropylenu (PPR) svařovaných polyfuzně PN 20 (SDR 6) D 25 x 4,2</t>
  </si>
  <si>
    <t>58</t>
  </si>
  <si>
    <t xml:space="preserve">Poznámka k souboru cen:_x000d_
Poznámka k souboru cen: 1. V cenách -4001 až -4088 jsou započteny náklady na montáž a dodávku potrubí a tvarovek. </t>
  </si>
  <si>
    <t>722181242</t>
  </si>
  <si>
    <t>Ochrana potrubí termoizolačními trubicemi z pěnového polyetylenu PE přilepenými v příčných a podélných spojích, tloušťky izolace přes 13 do 20 mm, vnitřního průměru izolace DN přes 22 do 45 mm</t>
  </si>
  <si>
    <t>60</t>
  </si>
  <si>
    <t xml:space="preserve">Poznámka k souboru cen:_x000d_
Poznámka k souboru cen: 1. V cenách -1211 až -1256 jsou započteny i náklady na dodání tepelně izolačních trubic. </t>
  </si>
  <si>
    <t>31</t>
  </si>
  <si>
    <t>722190401</t>
  </si>
  <si>
    <t>Zřízení přípojek na potrubí vyvedení a upevnění výpustek do DN 25</t>
  </si>
  <si>
    <t>62</t>
  </si>
  <si>
    <t xml:space="preserve">Poznámka k souboru cen:_x000d_
Poznámka k souboru cen: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</si>
  <si>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722290226</t>
  </si>
  <si>
    <t>Zkoušky, proplach a desinfekce vodovodního potrubí zkoušky těsnosti vodovodního potrubí závitového do DN 50</t>
  </si>
  <si>
    <t>64</t>
  </si>
  <si>
    <t xml:space="preserve">Poznámka k souboru cen:_x000d_
Poznámka k souboru cen: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</si>
  <si>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33</t>
  </si>
  <si>
    <t>722290234</t>
  </si>
  <si>
    <t>Zkoušky, proplach a desinfekce vodovodního potrubí proplach a desinfekce vodovodního potrubí do DN 80</t>
  </si>
  <si>
    <t>66</t>
  </si>
  <si>
    <t>998722101</t>
  </si>
  <si>
    <t>Přesun hmot pro vnitřní vodovod stanovený z hmotnosti přesunovaného materiálu vodorovná dopravní vzdálenost do 50 m v objektech výšky do 6 m</t>
  </si>
  <si>
    <t>68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</si>
  <si>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</si>
  <si>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</si>
  <si>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</si>
  <si>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35</t>
  </si>
  <si>
    <t>725210821</t>
  </si>
  <si>
    <t>Demontáž umyvadel bez výtokových armatur umyvadel</t>
  </si>
  <si>
    <t>soubor</t>
  </si>
  <si>
    <t>70</t>
  </si>
  <si>
    <t>725219101</t>
  </si>
  <si>
    <t>Umyvadla montáž umyvadel ostatních typů na konzoly</t>
  </si>
  <si>
    <t>72</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</si>
  <si>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</si>
  <si>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37</t>
  </si>
  <si>
    <t>M</t>
  </si>
  <si>
    <t>LFN.H8147140001041</t>
  </si>
  <si>
    <t>DVOJUMYVADLO MIO-N 130 CM BÍLÁ</t>
  </si>
  <si>
    <t>vlastní</t>
  </si>
  <si>
    <t>74</t>
  </si>
  <si>
    <t>725291511</t>
  </si>
  <si>
    <t>Doplňky zařízení koupelen a záchodů plastové dávkovač tekutého mýdla na 350 ml</t>
  </si>
  <si>
    <t>76</t>
  </si>
  <si>
    <t>39</t>
  </si>
  <si>
    <t>725291631</t>
  </si>
  <si>
    <t>Doplňky zařízení koupelen a záchodů nerezové zásobník papírových ručníků</t>
  </si>
  <si>
    <t>78</t>
  </si>
  <si>
    <t>725590811</t>
  </si>
  <si>
    <t>Vnitrostaveništní přemístění vybouraných (demontovaných) hmot zařizovacích předmětů vodorovně do 100 m v objektech výšky do 6 m</t>
  </si>
  <si>
    <t>80</t>
  </si>
  <si>
    <t>41</t>
  </si>
  <si>
    <t>725813111</t>
  </si>
  <si>
    <t>Ventily rohové bez připojovací trubičky nebo flexi hadičky G 1/2</t>
  </si>
  <si>
    <t>82</t>
  </si>
  <si>
    <t>55190004</t>
  </si>
  <si>
    <t>flexi hadice ohebná k baterii D 8x12mm F 3/8"xM10 500mm</t>
  </si>
  <si>
    <t>84</t>
  </si>
  <si>
    <t>43</t>
  </si>
  <si>
    <t>725820801</t>
  </si>
  <si>
    <t>Demontáž baterií nástěnných do G 3/4</t>
  </si>
  <si>
    <t>86</t>
  </si>
  <si>
    <t>725822611</t>
  </si>
  <si>
    <t>Baterie umyvadlové stojánkové pákové bez výpusti</t>
  </si>
  <si>
    <t>88</t>
  </si>
  <si>
    <t xml:space="preserve">Poznámka k souboru cen:_x000d_
Poznámka k souboru cen: 1. V cenách –2654, 56, -9101-9202 není započten napájecí zdroj. </t>
  </si>
  <si>
    <t>45</t>
  </si>
  <si>
    <t>725860811</t>
  </si>
  <si>
    <t>Demontáž zápachových uzávěrek pro zařizovací předměty jednoduchých</t>
  </si>
  <si>
    <t>90</t>
  </si>
  <si>
    <t>725861102</t>
  </si>
  <si>
    <t>Zápachové uzávěrky zařizovacích předmětů pro umyvadla DN 40</t>
  </si>
  <si>
    <t>92</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</si>
  <si>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</si>
  <si>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47</t>
  </si>
  <si>
    <t>998725101</t>
  </si>
  <si>
    <t>Přesun hmot pro zařizovací předměty stanovený z hmotnosti přesunovaného materiálu vodorovná dopravní vzdálenost do 50 m v objektech výšky do 6 m</t>
  </si>
  <si>
    <t>94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</si>
  <si>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</si>
  <si>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735</t>
  </si>
  <si>
    <t>Ústřední vytápění - otopná tělesa</t>
  </si>
  <si>
    <t>735131810</t>
  </si>
  <si>
    <t>Demontáž otopných těles hliníkových článkových</t>
  </si>
  <si>
    <t>96</t>
  </si>
  <si>
    <t>49</t>
  </si>
  <si>
    <t>735191914</t>
  </si>
  <si>
    <t>Ostatní opravy otopných těles montáž otopných těles sestavených z použitých článků litinových</t>
  </si>
  <si>
    <t>98</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</si>
  <si>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</si>
  <si>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0,306*20*4</t>
  </si>
  <si>
    <t>998735101</t>
  </si>
  <si>
    <t>Přesun hmot pro otopná tělesa stanovený z hmotnosti přesunovaného materiálu vodorovná dopravní vzdálenost do 50 m v objektech výšky do 6 m</t>
  </si>
  <si>
    <t>100</t>
  </si>
  <si>
    <t>762</t>
  </si>
  <si>
    <t>Konstrukce tesařské</t>
  </si>
  <si>
    <t>51</t>
  </si>
  <si>
    <t>762511867</t>
  </si>
  <si>
    <t>Demontáž podlahové konstrukce podkladové z dřevoštěpkových desek jednovrstvých šroubovaných na pero drážku, tloušťka desky přes 15 mm</t>
  </si>
  <si>
    <t>102</t>
  </si>
  <si>
    <t xml:space="preserve">Poznámka k souboru cen:_x000d_
Poznámka k souboru cen: 1. V cenách nejsou započteny náklady na odstranění tepelné izolace z podlah; tyto se oceňují cenami části B01 katalogu 800–713 Izolace tepelné. </t>
  </si>
  <si>
    <t>2,564*3,712</t>
  </si>
  <si>
    <t>762512811</t>
  </si>
  <si>
    <t>Demontáž podlahové konstrukce podkladové roštu podkladového</t>
  </si>
  <si>
    <t>104</t>
  </si>
  <si>
    <t>9,518</t>
  </si>
  <si>
    <t>53</t>
  </si>
  <si>
    <t>762711810</t>
  </si>
  <si>
    <t>Demontáž prostorových vázaných konstrukcí z řeziva hraněného nebo polohraněného průřezové plochy do 120 cm2</t>
  </si>
  <si>
    <t>106</t>
  </si>
  <si>
    <t>3,712*6+2,564*14</t>
  </si>
  <si>
    <t>766</t>
  </si>
  <si>
    <t>Konstrukce truhlářské</t>
  </si>
  <si>
    <t>766411811</t>
  </si>
  <si>
    <t>Demontáž obložení stěn panely, plochy do 1,5 m2</t>
  </si>
  <si>
    <t>108</t>
  </si>
  <si>
    <t xml:space="preserve">Poznámka k souboru cen:_x000d_
Poznámka k souboru cen: 1. Cenami nelze oceňovat demontáž obložení stěn výšky přes 2,5 m; tyto práce se oceňují cenami souboru cen 766 42-18 Demontáž obložení podhledů. </t>
  </si>
  <si>
    <t>1,36*3,381</t>
  </si>
  <si>
    <t>55</t>
  </si>
  <si>
    <t>766411822</t>
  </si>
  <si>
    <t>Demontáž obložení stěn podkladových roštů</t>
  </si>
  <si>
    <t>110</t>
  </si>
  <si>
    <t>766441822</t>
  </si>
  <si>
    <t>Demontáž parapetních desek dřevěných nebo plastových šířky přes 300 mm délky přes 1 m</t>
  </si>
  <si>
    <t>112</t>
  </si>
  <si>
    <t>57</t>
  </si>
  <si>
    <t>766660001</t>
  </si>
  <si>
    <t>Montáž dveřních křídel dřevěných nebo plastových otevíravých do ocelové zárubně povrchově upravených jednokřídlových, šířky do 800 mm</t>
  </si>
  <si>
    <t>114</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</si>
  <si>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</si>
  <si>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766660002</t>
  </si>
  <si>
    <t>Montáž dveřních křídel dřevěných nebo plastových otevíravých do ocelové zárubně povrchově upravených jednokřídlových, šířky přes 800 mm</t>
  </si>
  <si>
    <t>116</t>
  </si>
  <si>
    <t>59</t>
  </si>
  <si>
    <t>766660728</t>
  </si>
  <si>
    <t>Montáž dveřních doplňků dveřního kování interiérového zámku</t>
  </si>
  <si>
    <t>118</t>
  </si>
  <si>
    <t>766660729</t>
  </si>
  <si>
    <t>Montáž dveřních doplňků dveřního kování interiérového štítku s klikou</t>
  </si>
  <si>
    <t>120</t>
  </si>
  <si>
    <t>61</t>
  </si>
  <si>
    <t>54914620</t>
  </si>
  <si>
    <t>kování dveřní vrchní klika včetně rozet a montážního materiálu R PZ nerez PK</t>
  </si>
  <si>
    <t>122</t>
  </si>
  <si>
    <t>54924004</t>
  </si>
  <si>
    <t>zámek zadlabací 190/140/20 L cylinder</t>
  </si>
  <si>
    <t>124</t>
  </si>
  <si>
    <t>63</t>
  </si>
  <si>
    <t>61162086</t>
  </si>
  <si>
    <t>dveře jednokřídlé dřevotřískové povrch laminátový plné 800x1970/2100mm</t>
  </si>
  <si>
    <t>126</t>
  </si>
  <si>
    <t>61162087</t>
  </si>
  <si>
    <t>dveře jednokřídlé dřevotřískové povrch laminátový plné 900x1970/2100mm</t>
  </si>
  <si>
    <t>128</t>
  </si>
  <si>
    <t>65</t>
  </si>
  <si>
    <t>766662811</t>
  </si>
  <si>
    <t>Demontáž dveřních konstrukcí k opětovnému použití prahů dveří jednokřídlových</t>
  </si>
  <si>
    <t>130</t>
  </si>
  <si>
    <t>766691914</t>
  </si>
  <si>
    <t>Ostatní práce vyvěšení nebo zavěšení křídel s případným uložením a opětovným zavěšením po provedení stavebních změn dřevěných dveřních, plochy do 2 m2</t>
  </si>
  <si>
    <t>132</t>
  </si>
  <si>
    <t xml:space="preserve">Poznámka k souboru cen:_x000d_
Poznámka k souboru cen: 1. Ceny -1931 a -1932 lze užít jen pro křídlo mající současně obě jmenované funkce. </t>
  </si>
  <si>
    <t>67</t>
  </si>
  <si>
    <t>766694123</t>
  </si>
  <si>
    <t>Montáž ostatních truhlářských konstrukcí parapetních desek dřevěných nebo plastových šířky přes 300 mm, délky přes 1600 do 2600 mm</t>
  </si>
  <si>
    <t>134</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</si>
  <si>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</si>
  <si>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60794106</t>
  </si>
  <si>
    <t>deska parapetní dřevotřísková vnitřní 450x1000mm</t>
  </si>
  <si>
    <t>136</t>
  </si>
  <si>
    <t>2,6+2,613+2,604+2,564</t>
  </si>
  <si>
    <t>69</t>
  </si>
  <si>
    <t>60794121</t>
  </si>
  <si>
    <t>koncovka PVC k parapetním dřevotřískovým deskám 600mm</t>
  </si>
  <si>
    <t>138</t>
  </si>
  <si>
    <t>998766101</t>
  </si>
  <si>
    <t>Přesun hmot pro konstrukce truhlářské stanovený z hmotnosti přesunovaného materiálu vodorovná dopravní vzdálenost do 50 m v objektech výšky do 6 m</t>
  </si>
  <si>
    <t>140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</si>
  <si>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</si>
  <si>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</si>
  <si>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</si>
  <si>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71</t>
  </si>
  <si>
    <t>767649194</t>
  </si>
  <si>
    <t>Montáž dveří ocelových doplňků dveří madel</t>
  </si>
  <si>
    <t>142</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</si>
  <si>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</si>
  <si>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X2</t>
  </si>
  <si>
    <t>madlo dveřní nerez</t>
  </si>
  <si>
    <t>144</t>
  </si>
  <si>
    <t>73</t>
  </si>
  <si>
    <t>998767101</t>
  </si>
  <si>
    <t>Přesun hmot pro zámečnické konstrukce stanovený z hmotnosti přesunovaného materiálu vodorovná dopravní vzdálenost do 50 m v objektech výšky do 6 m</t>
  </si>
  <si>
    <t>146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</si>
  <si>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</si>
  <si>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</si>
  <si>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</si>
  <si>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776111112</t>
  </si>
  <si>
    <t>Příprava podkladu broušení podlah nového podkladu betonového</t>
  </si>
  <si>
    <t>148</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</si>
  <si>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</si>
  <si>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75</t>
  </si>
  <si>
    <t>776201812</t>
  </si>
  <si>
    <t>Demontáž povlakových podlahovin lepených ručně s podložkou</t>
  </si>
  <si>
    <t>150</t>
  </si>
  <si>
    <t>776111311</t>
  </si>
  <si>
    <t>Příprava podkladu vysátí podlah</t>
  </si>
  <si>
    <t>152</t>
  </si>
  <si>
    <t>77</t>
  </si>
  <si>
    <t>776121321</t>
  </si>
  <si>
    <t>Příprava podkladu penetrace neředěná podlah</t>
  </si>
  <si>
    <t>154</t>
  </si>
  <si>
    <t>776141124</t>
  </si>
  <si>
    <t>Příprava podkladu vyrovnání samonivelační stěrkou podlah min.pevnosti 30 MPa, tloušťky přes 8 do 10 mm</t>
  </si>
  <si>
    <t>156</t>
  </si>
  <si>
    <t>79</t>
  </si>
  <si>
    <t>776221221</t>
  </si>
  <si>
    <t>Montáž podlahovin z PVC lepením standardním lepidlem ze čtverců elektrostaticky vodivých</t>
  </si>
  <si>
    <t>158</t>
  </si>
  <si>
    <t>28410242</t>
  </si>
  <si>
    <t>krytina podlahová homogenní elektrostaticky vodivá tl 2,0mm 608x608mm</t>
  </si>
  <si>
    <t>160</t>
  </si>
  <si>
    <t>78,38*1,1 "Přepočtené koeficientem množství</t>
  </si>
  <si>
    <t>81</t>
  </si>
  <si>
    <t>776410811</t>
  </si>
  <si>
    <t>Demontáž soklíků nebo lišt pryžových nebo plastových</t>
  </si>
  <si>
    <t>162</t>
  </si>
  <si>
    <t>776411112</t>
  </si>
  <si>
    <t>Montáž soklíků lepením obvodových, výšky přes 80 do 100 mm</t>
  </si>
  <si>
    <t>164</t>
  </si>
  <si>
    <t>11,646*2+6,862*2+0,434*8+0,393*2-0,8-0,9</t>
  </si>
  <si>
    <t>83</t>
  </si>
  <si>
    <t>28411010</t>
  </si>
  <si>
    <t>lišta soklová PVC 20x100mm</t>
  </si>
  <si>
    <t>166</t>
  </si>
  <si>
    <t>39,574*1,1 "Přepočtené koeficientem množství</t>
  </si>
  <si>
    <t>776421312</t>
  </si>
  <si>
    <t>Montáž lišt přechodových šroubovaných</t>
  </si>
  <si>
    <t>168</t>
  </si>
  <si>
    <t>0,8+0,9</t>
  </si>
  <si>
    <t>85</t>
  </si>
  <si>
    <t>59054113</t>
  </si>
  <si>
    <t>profil přechodový Al s pohyblivým ramenem matně eloxovaný 15x30mm</t>
  </si>
  <si>
    <t>170</t>
  </si>
  <si>
    <t>1,7*1,1 "Přepočtené koeficientem množství</t>
  </si>
  <si>
    <t>998776101</t>
  </si>
  <si>
    <t>Přesun hmot pro podlahy povlakové stanovený z hmotnosti přesunovaného materiálu vodorovná dopravní vzdálenost do 50 m v objektech výšky do 6 m</t>
  </si>
  <si>
    <t>172</t>
  </si>
  <si>
    <t>87</t>
  </si>
  <si>
    <t>X1</t>
  </si>
  <si>
    <t>revize antistat.lina</t>
  </si>
  <si>
    <t>174</t>
  </si>
  <si>
    <t>781</t>
  </si>
  <si>
    <t>Dokončovací práce - obklady</t>
  </si>
  <si>
    <t>781111011</t>
  </si>
  <si>
    <t>Příprava podkladu před provedením obkladu oprášení (ometení) stěny</t>
  </si>
  <si>
    <t>176</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</si>
  <si>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</si>
  <si>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89</t>
  </si>
  <si>
    <t>781121011</t>
  </si>
  <si>
    <t>Příprava podkladu před provedením obkladu nátěr penetrační na stěnu</t>
  </si>
  <si>
    <t>178</t>
  </si>
  <si>
    <t>781151014</t>
  </si>
  <si>
    <t>Příprava podkladu před provedením obkladu lokální vyrovnání podkladu stěrkou, tloušťky do 3 mm, plochy přes 0,5 do 1,0 m2</t>
  </si>
  <si>
    <t>180</t>
  </si>
  <si>
    <t>91</t>
  </si>
  <si>
    <t>781474115</t>
  </si>
  <si>
    <t>Montáž obkladů vnitřních stěn z dlaždic keramických lepených flexibilním lepidlem maloformátových hladkých přes 22 do 25 ks/m2</t>
  </si>
  <si>
    <t>182</t>
  </si>
  <si>
    <t xml:space="preserve">Poznámka k souboru cen:_x000d_
Poznámka k souboru cen: 1. Položky jsou určeny pro všechny druhy povrchových úprav. </t>
  </si>
  <si>
    <t>2,5*1,5</t>
  </si>
  <si>
    <t>59761039</t>
  </si>
  <si>
    <t>obklad keramický hladký přes 22 do 25ks/m2</t>
  </si>
  <si>
    <t>184</t>
  </si>
  <si>
    <t>93</t>
  </si>
  <si>
    <t>781477111</t>
  </si>
  <si>
    <t>Montáž obkladů vnitřních stěn z dlaždic keramických Příplatek k cenám za plochu do 10 m2 jednotlivě</t>
  </si>
  <si>
    <t>186</t>
  </si>
  <si>
    <t>781495151</t>
  </si>
  <si>
    <t>Obklad - dokončující práce průnik obkladem hranatý, bez izolace, o delší straně do 30 mm</t>
  </si>
  <si>
    <t>188</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</si>
  <si>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</si>
  <si>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95</t>
  </si>
  <si>
    <t>781495152</t>
  </si>
  <si>
    <t>Obklad - dokončující práce průnik obkladem hranatý, bez izolace, o delší straně přes 30 do 90 mm</t>
  </si>
  <si>
    <t>190</t>
  </si>
  <si>
    <t>998781101</t>
  </si>
  <si>
    <t>Přesun hmot pro obklady keramické stanovený z hmotnosti přesunovaného materiálu vodorovná dopravní vzdálenost do 50 m v objektech výšky do 6 m</t>
  </si>
  <si>
    <t>192</t>
  </si>
  <si>
    <t>783</t>
  </si>
  <si>
    <t>Dokončovací práce - nátěry</t>
  </si>
  <si>
    <t>97</t>
  </si>
  <si>
    <t>783301313</t>
  </si>
  <si>
    <t>Příprava podkladu zámečnických konstrukcí před provedením nátěru odmaštění odmašťovačem ředidlovým</t>
  </si>
  <si>
    <t>194</t>
  </si>
  <si>
    <t>783301401</t>
  </si>
  <si>
    <t>Příprava podkladu zámečnických konstrukcí před provedením nátěru ometení</t>
  </si>
  <si>
    <t>196</t>
  </si>
  <si>
    <t>99</t>
  </si>
  <si>
    <t>783306801</t>
  </si>
  <si>
    <t>Odstranění nátěrů ze zámečnických konstrukcí obroušením</t>
  </si>
  <si>
    <t>198</t>
  </si>
  <si>
    <t>783314201</t>
  </si>
  <si>
    <t>Základní antikorozní nátěr zámečnických konstrukcí jednonásobný syntetický standardní</t>
  </si>
  <si>
    <t>200</t>
  </si>
  <si>
    <t>101</t>
  </si>
  <si>
    <t>783315103</t>
  </si>
  <si>
    <t>Mezinátěr zámečnických konstrukcí jednonásobný syntetický samozákladující</t>
  </si>
  <si>
    <t>202</t>
  </si>
  <si>
    <t>783317105</t>
  </si>
  <si>
    <t>Krycí nátěr (email) zámečnických konstrukcí jednonásobný syntetický samozákladující</t>
  </si>
  <si>
    <t>204</t>
  </si>
  <si>
    <t>0,25*4,8</t>
  </si>
  <si>
    <t>0,25*4,9</t>
  </si>
  <si>
    <t>103</t>
  </si>
  <si>
    <t>783601321</t>
  </si>
  <si>
    <t>Příprava podkladu otopných těles před provedením nátěrů článkových odrezivěním bezoplachovým</t>
  </si>
  <si>
    <t>206</t>
  </si>
  <si>
    <t>783601325</t>
  </si>
  <si>
    <t>Příprava podkladu otopných těles před provedením nátěrů článkových odmaštěním vodou ředitelným</t>
  </si>
  <si>
    <t>208</t>
  </si>
  <si>
    <t>105</t>
  </si>
  <si>
    <t>783601421</t>
  </si>
  <si>
    <t>Příprava podkladu otopných těles před provedením nátěrů článkových očištění ometením</t>
  </si>
  <si>
    <t>210</t>
  </si>
  <si>
    <t>783606811</t>
  </si>
  <si>
    <t>Odstranění nátěrů z otopných těles článkových obroušením</t>
  </si>
  <si>
    <t>212</t>
  </si>
  <si>
    <t>107</t>
  </si>
  <si>
    <t>783614111</t>
  </si>
  <si>
    <t>Základní nátěr otopných těles jednonásobný článkových syntetický</t>
  </si>
  <si>
    <t>214</t>
  </si>
  <si>
    <t>783617117</t>
  </si>
  <si>
    <t>Krycí nátěr (email) otopných těles článkových dvojnásobný syntetický</t>
  </si>
  <si>
    <t>216</t>
  </si>
  <si>
    <t>109</t>
  </si>
  <si>
    <t>783601711</t>
  </si>
  <si>
    <t>Příprava podkladu armatur a kovových potrubí před provedením nátěru potrubí do DN 50 mm odrezivěním, odrezovačem bezoplachovým</t>
  </si>
  <si>
    <t>218</t>
  </si>
  <si>
    <t>783601713</t>
  </si>
  <si>
    <t>Příprava podkladu armatur a kovových potrubí před provedením nátěru potrubí do DN 50 mm odmaštěním, odmašťovačem vodou ředitelným</t>
  </si>
  <si>
    <t>220</t>
  </si>
  <si>
    <t>111</t>
  </si>
  <si>
    <t>783606861</t>
  </si>
  <si>
    <t>Odstranění nátěrů z armatur a kovových potrubí potrubí do DN 50 mm obroušením</t>
  </si>
  <si>
    <t>222</t>
  </si>
  <si>
    <t>783614653</t>
  </si>
  <si>
    <t>Základní antikorozní nátěr armatur a kovových potrubí jednonásobný potrubí do DN 50 mm syntetický samozákladující</t>
  </si>
  <si>
    <t>224</t>
  </si>
  <si>
    <t>113</t>
  </si>
  <si>
    <t>783615553</t>
  </si>
  <si>
    <t>Mezinátěr armatur a kovových potrubí potrubí do DN 50 mm syntetický samozákladující</t>
  </si>
  <si>
    <t>226</t>
  </si>
  <si>
    <t>783617613</t>
  </si>
  <si>
    <t>Krycí nátěr (email) armatur a kovových potrubí potrubí do DN 50 mm dvojnásobný syntetický samozákladující</t>
  </si>
  <si>
    <t>228</t>
  </si>
  <si>
    <t>24+4*3,2</t>
  </si>
  <si>
    <t>784</t>
  </si>
  <si>
    <t>Dokončovací práce - malby a tapety</t>
  </si>
  <si>
    <t>115</t>
  </si>
  <si>
    <t>784111001</t>
  </si>
  <si>
    <t>Oprášení (ometení) podkladu v místnostech výšky do 3,80 m</t>
  </si>
  <si>
    <t>230</t>
  </si>
  <si>
    <t>784111021</t>
  </si>
  <si>
    <t>Obroušení podkladu stěrky v místnostech výšky do 3,80 m</t>
  </si>
  <si>
    <t>232</t>
  </si>
  <si>
    <t>117</t>
  </si>
  <si>
    <t>784121001</t>
  </si>
  <si>
    <t>Oškrabání malby v místnostech výšky do 3,80 m</t>
  </si>
  <si>
    <t>234</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</si>
  <si>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</si>
  <si>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</si>
  <si>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</si>
  <si>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236</t>
  </si>
  <si>
    <t xml:space="preserve">Poznámka k souboru cen:_x000d_
Poznámka k souboru cen: 1. V cenách nejsou započteny náklady na dodávku fólie, tyto se oceňují ve speifikaci.Ztratné lze stanovit ve výši 5%. </t>
  </si>
  <si>
    <t>119</t>
  </si>
  <si>
    <t>58124844</t>
  </si>
  <si>
    <t>fólie pro malířské potřeby zakrývací tl 25µ 4x5m</t>
  </si>
  <si>
    <t>238</t>
  </si>
  <si>
    <t>784181121</t>
  </si>
  <si>
    <t>Penetrace podkladu jednonásobná hloubková v místnostech výšky do 3,80 m</t>
  </si>
  <si>
    <t>240</t>
  </si>
  <si>
    <t>103,386</t>
  </si>
  <si>
    <t>78,38</t>
  </si>
  <si>
    <t>121</t>
  </si>
  <si>
    <t>784211101</t>
  </si>
  <si>
    <t>Malby z malířských směsí otěruvzdorných za mokra dvojnásobné, bílé za mokra otěruvzdorné výborně v místnostech výšky do 3,80 m</t>
  </si>
  <si>
    <t>242</t>
  </si>
  <si>
    <t>1,5*(11,646*2+6,862*2+0,434*8+0,393*2)</t>
  </si>
  <si>
    <t>-0,8*1,5</t>
  </si>
  <si>
    <t>-0,9*1,5</t>
  </si>
  <si>
    <t>-2,35*(1,5-0,747)*4</t>
  </si>
  <si>
    <t>784211111</t>
  </si>
  <si>
    <t>Malby z malířských směsí otěruvzdorných za mokra dvojnásobné, bílé za mokra otěruvzdorné velmi dobře v místnostech výšky do 3,80 m</t>
  </si>
  <si>
    <t>244</t>
  </si>
  <si>
    <t>181,766</t>
  </si>
  <si>
    <t>-52,583</t>
  </si>
  <si>
    <t>HZS</t>
  </si>
  <si>
    <t>Hodinové zúčtovací sazby</t>
  </si>
  <si>
    <t>123</t>
  </si>
  <si>
    <t>HZS1292</t>
  </si>
  <si>
    <t>Hodinové zúčtovací sazby profesí HSV zemní a pomocné práce stavební dělník</t>
  </si>
  <si>
    <t>hod</t>
  </si>
  <si>
    <t>262144</t>
  </si>
  <si>
    <t>246</t>
  </si>
  <si>
    <t>SO 07.1-b1 -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</si>
  <si>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</si>
  <si>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</si>
  <si>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</si>
  <si>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</si>
  <si>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</si>
  <si>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</si>
  <si>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</si>
  <si>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</si>
  <si>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</si>
  <si>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</si>
  <si>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</si>
  <si>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</si>
  <si>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</si>
  <si>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</si>
  <si>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</si>
  <si>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</si>
  <si>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</si>
  <si>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</si>
  <si>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</si>
  <si>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</si>
  <si>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</si>
  <si>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</si>
  <si>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</si>
  <si>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</si>
  <si>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</si>
  <si>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</si>
  <si>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</si>
  <si>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</si>
  <si>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</si>
  <si>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</si>
  <si>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</si>
  <si>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</si>
  <si>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</si>
  <si>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</si>
  <si>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</si>
  <si>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</si>
  <si>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</si>
  <si>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</si>
  <si>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</si>
  <si>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</si>
  <si>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</si>
  <si>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</si>
  <si>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Práce a dodávky M</t>
  </si>
  <si>
    <t>21-M</t>
  </si>
  <si>
    <t>Elektromontáže</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</si>
  <si>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</si>
  <si>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</si>
  <si>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</si>
  <si>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</si>
  <si>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</si>
  <si>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</si>
  <si>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</si>
  <si>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</si>
  <si>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</si>
  <si>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</si>
  <si>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</si>
  <si>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</si>
  <si>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CS ÚRS 2013 01</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</si>
  <si>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</si>
  <si>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</si>
  <si>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</si>
  <si>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</si>
  <si>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</si>
  <si>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</si>
  <si>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</si>
  <si>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</si>
  <si>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</si>
  <si>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</si>
  <si>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</si>
  <si>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</si>
  <si>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</si>
  <si>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</si>
  <si>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</si>
  <si>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</si>
  <si>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</si>
  <si>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</si>
  <si>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</si>
  <si>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</si>
  <si>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</si>
  <si>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</si>
  <si>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</si>
  <si>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</si>
  <si>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</si>
  <si>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</si>
  <si>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</si>
  <si>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</si>
  <si>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</si>
  <si>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</si>
  <si>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</si>
  <si>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</si>
  <si>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</si>
  <si>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</si>
  <si>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</si>
  <si>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</si>
  <si>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</si>
  <si>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</si>
  <si>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</si>
  <si>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</si>
  <si>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</si>
  <si>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</si>
  <si>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</si>
  <si>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07.1-b2 - elektro materiál</t>
  </si>
  <si>
    <t>D1 - ROZPIS DOPLNĚNÍ ROZVADĚČE HR</t>
  </si>
  <si>
    <t>D2 - ROZPIS ROZVADĚČE R1-UČEBNA CHEMIE</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</si>
  <si>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</si>
  <si>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</si>
  <si>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</si>
  <si>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</si>
  <si>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</si>
  <si>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</si>
  <si>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</si>
  <si>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</si>
  <si>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</si>
  <si>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</si>
  <si>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</si>
  <si>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</si>
  <si>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</si>
  <si>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</si>
  <si>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</si>
  <si>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</si>
  <si>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 xml:space="preserve">Poznámka k položce:_x000d_
Poznámka k položce: C E L K E M   D O P L N Ě N Í   R O Z V A D Ě Č E</t>
  </si>
  <si>
    <t>D2</t>
  </si>
  <si>
    <t>ROZPIS ROZVADĚČE R1-UČEBNA CHEMIE</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</si>
  <si>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</si>
  <si>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</si>
  <si>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</si>
  <si>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</si>
  <si>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Pol6</t>
  </si>
  <si>
    <t xml:space="preserve">plastový rozvaděč  IP54/20 48 MODULŮ NA/POD OMÍTKU</t>
  </si>
  <si>
    <t>Pol7</t>
  </si>
  <si>
    <t>vypínač 40A/3f</t>
  </si>
  <si>
    <t>Pol8</t>
  </si>
  <si>
    <t>I.+II.stupeň přep.ochrany</t>
  </si>
  <si>
    <t>Pol26</t>
  </si>
  <si>
    <t>propojovací lišty - fázový hřeben 40A - komplet</t>
  </si>
  <si>
    <t>Pol27</t>
  </si>
  <si>
    <t>svorkovnice PE</t>
  </si>
  <si>
    <t>Pol28</t>
  </si>
  <si>
    <t>svorkovnice N</t>
  </si>
  <si>
    <t xml:space="preserve">Poznámka k položce:_x000d_
Poznámka k položce: M A T E R I Á L   R O Z V A D Ě Č E</t>
  </si>
  <si>
    <t>Pol30</t>
  </si>
  <si>
    <t xml:space="preserve">P O D R U Ž N Ý   M A T E R I Á L   R O Z V A D Ě Č E  15 %</t>
  </si>
  <si>
    <t>Pol31</t>
  </si>
  <si>
    <t xml:space="preserve">V Ý R O B A   R O Z V A D Ě Č E  20 %</t>
  </si>
  <si>
    <t xml:space="preserve">Poznámka k položce:_x000d_
Poznámka k položce: C E L K E M   R O Z V A D Ě Č</t>
  </si>
  <si>
    <t>D3</t>
  </si>
  <si>
    <t xml:space="preserve">SVÍTIDLA VČETNĚ ZDROJŮ </t>
  </si>
  <si>
    <t>Pol32</t>
  </si>
  <si>
    <t>C – PŘISAZENÉ LED SVÍTIDLO 600x600 32W,4200lm,Ra80,IP65</t>
  </si>
  <si>
    <t>Pol33</t>
  </si>
  <si>
    <t>B-ZAVĚŠENÉ ASYMETRICKÉ LED SVÍTIDLO 35W,4500lm,IP20 +ZÁVĚS</t>
  </si>
  <si>
    <t>Pol40</t>
  </si>
  <si>
    <t xml:space="preserve">NO –  NOUZ.SV. LED IP65 S PIKTOGRAMEM S VLASTNÍM ZÁL. ZDROJEM 1HOD.-PROVEDENÍ SE</t>
  </si>
  <si>
    <t>Pol41</t>
  </si>
  <si>
    <t>demontovaná svítidla před investorovi</t>
  </si>
  <si>
    <t>Pol42</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</si>
  <si>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</si>
  <si>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</si>
  <si>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</si>
  <si>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</si>
  <si>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</si>
  <si>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</si>
  <si>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</si>
  <si>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10.074.248</t>
  </si>
  <si>
    <t>Zásuvka dvojnásobná bezšroubová, modulová zásuvka 45x90mm,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</si>
  <si>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</si>
  <si>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</si>
  <si>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</si>
  <si>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</si>
  <si>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</si>
  <si>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</si>
  <si>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</si>
  <si>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</si>
  <si>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Pol43</t>
  </si>
  <si>
    <t>ovladač, řazení 1(vypínač), komplet , IP44</t>
  </si>
  <si>
    <t>Pol44</t>
  </si>
  <si>
    <t>ovladač, řazení 5 (sériový), komplet, IP44</t>
  </si>
  <si>
    <t>Pol46</t>
  </si>
  <si>
    <t>čtyřrámeček</t>
  </si>
  <si>
    <t>Pol47</t>
  </si>
  <si>
    <t>krabice přístrojová pod omítku KP</t>
  </si>
  <si>
    <t>Pol48</t>
  </si>
  <si>
    <t>krabice rozvodná pod omítku KR</t>
  </si>
  <si>
    <t>Pol51</t>
  </si>
  <si>
    <t>krabice rozvodná na omítku KR</t>
  </si>
  <si>
    <t>Pol52</t>
  </si>
  <si>
    <t>lišta vkladací 24x22 vč.uchycení-pro svítidla vedení na stropě</t>
  </si>
  <si>
    <t>Pol53</t>
  </si>
  <si>
    <t>kanál EKD 80x40 vč.rohů,uchycení-hl.trasa pod stropem v učebně</t>
  </si>
  <si>
    <t>Pol54</t>
  </si>
  <si>
    <t>kanál EKD 80x40 HF(bezhalogenová) vč.rohů,uchycení-hl.trasa z napoj.bodu do rozv.</t>
  </si>
  <si>
    <t>Pol55</t>
  </si>
  <si>
    <t>HOP v samostat.skříni</t>
  </si>
  <si>
    <t>Poznámka k položce:_x000d_
Poznámka k položce: C E L K E M</t>
  </si>
  <si>
    <t>D5</t>
  </si>
  <si>
    <t xml:space="preserve">2.2 KABELY,VODIČE </t>
  </si>
  <si>
    <t>10.074.642</t>
  </si>
  <si>
    <t>Ohebná dvouplášťová korugovaná bezhalogenová chránička vnitřní ø 32 mm.</t>
  </si>
  <si>
    <t>10.074.671</t>
  </si>
  <si>
    <t>Ohebná dvouplášťová korugovaná bezhalogenová chránička vnitřní ø 41 mm.</t>
  </si>
  <si>
    <t>10.048.243</t>
  </si>
  <si>
    <t>Silový kabel CYKY-J 5x1,5mm</t>
  </si>
  <si>
    <t>10.048.482</t>
  </si>
  <si>
    <t>Silový kabel CYKY-J 3x2,5mm2.</t>
  </si>
  <si>
    <t>10.048.422</t>
  </si>
  <si>
    <t>Zemnící kabel zelenožlutý CY 4mm2.</t>
  </si>
  <si>
    <t>Pol56</t>
  </si>
  <si>
    <t>CYKY 2Ax1,5</t>
  </si>
  <si>
    <t>Pol57</t>
  </si>
  <si>
    <t>CYKY 3Ax1,5</t>
  </si>
  <si>
    <t>Pol60</t>
  </si>
  <si>
    <t>CYKY 3Cx1,5</t>
  </si>
  <si>
    <t>Pol61</t>
  </si>
  <si>
    <t>CYKY 5Cx1,5</t>
  </si>
  <si>
    <t>Pol62</t>
  </si>
  <si>
    <t>CY6</t>
  </si>
  <si>
    <t>Pol63</t>
  </si>
  <si>
    <t>CYKY 5Cx6</t>
  </si>
  <si>
    <t>Pol64</t>
  </si>
  <si>
    <t>CHKE-R 5Cx10</t>
  </si>
  <si>
    <t>Pol65</t>
  </si>
  <si>
    <t>CHKE-R 1x10</t>
  </si>
  <si>
    <t>SO 07.1-d - AV technika + silnoproud + slaboproud</t>
  </si>
  <si>
    <t>EL - Slaboproudé, silnoproudé rozvody</t>
  </si>
  <si>
    <t xml:space="preserve">    741 - Silnoproudé rozvody + příslušenství</t>
  </si>
  <si>
    <t xml:space="preserve">    D5 -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</si>
  <si>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</si>
  <si>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</si>
  <si>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</si>
  <si>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</si>
  <si>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</si>
  <si>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</si>
  <si>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</si>
  <si>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</si>
  <si>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</si>
  <si>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</si>
  <si>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</si>
  <si>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</si>
  <si>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</si>
  <si>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</si>
  <si>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</si>
  <si>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</si>
  <si>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</si>
  <si>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</si>
  <si>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</si>
  <si>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Stínící technika</t>
  </si>
  <si>
    <t>Látková roleta</t>
  </si>
  <si>
    <t>Látková roleta: látka blackout zatemňovací v provedení bez vodících lišt a bez kazety, ovládání motorické 230V, koncové spínače, rozměry látky 2350x2275mm. Přesný rozměr bude určen po zaměření dodavatelem. Cena včetně dopravy, instalace.</t>
  </si>
  <si>
    <t>Motor 230V</t>
  </si>
  <si>
    <t>Motor 230V pro rolety s nastavitelnými koncovými spínači včetně vícenásobných relé pro ovládání motorů. Cena včetně dopravy, instalace.</t>
  </si>
  <si>
    <t>Ovládací tlačítko</t>
  </si>
  <si>
    <t>Ovládací tlačítko s ergonomií pro ovládání rolet. Cena včetně dopravy, instalace.</t>
  </si>
  <si>
    <t>SO 07.1-VRN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</si>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</sst>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2020-09B-7-1-ver2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učebna pří.vědy -ZŠ Březenecká 4679, Chomutov-m 1.1</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07.1-a - stavební část'!J30</f>
        <v>0</v>
      </c>
      <c r="AH55" s="116"/>
      <c r="AI55" s="116"/>
      <c r="AJ55" s="116"/>
      <c r="AK55" s="116"/>
      <c r="AL55" s="116"/>
      <c r="AM55" s="116"/>
      <c r="AN55" s="117">
        <f>SUM(AG55,AT55)</f>
        <v>0</v>
      </c>
      <c r="AO55" s="116"/>
      <c r="AP55" s="116"/>
      <c r="AQ55" s="118" t="s">
        <v>79</v>
      </c>
      <c r="AR55" s="119"/>
      <c r="AS55" s="120">
        <v>0</v>
      </c>
      <c r="AT55" s="121">
        <f>ROUND(SUM(AV55:AW55),2)</f>
        <v>0</v>
      </c>
      <c r="AU55" s="122">
        <f>'SO 07.1-a - stavební část'!P96</f>
        <v>0</v>
      </c>
      <c r="AV55" s="121">
        <f>'SO 07.1-a - stavební část'!J33</f>
        <v>0</v>
      </c>
      <c r="AW55" s="121">
        <f>'SO 07.1-a - stavební část'!J34</f>
        <v>0</v>
      </c>
      <c r="AX55" s="121">
        <f>'SO 07.1-a - stavební část'!J35</f>
        <v>0</v>
      </c>
      <c r="AY55" s="121">
        <f>'SO 07.1-a - stavební část'!J36</f>
        <v>0</v>
      </c>
      <c r="AZ55" s="121">
        <f>'SO 07.1-a - stavební část'!F33</f>
        <v>0</v>
      </c>
      <c r="BA55" s="121">
        <f>'SO 07.1-a - stavební část'!F34</f>
        <v>0</v>
      </c>
      <c r="BB55" s="121">
        <f>'SO 07.1-a - stavební část'!F35</f>
        <v>0</v>
      </c>
      <c r="BC55" s="121">
        <f>'SO 07.1-a - stavební část'!F36</f>
        <v>0</v>
      </c>
      <c r="BD55" s="123">
        <f>'SO 07.1-a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07.1-b1 - elektroinsta...'!J30</f>
        <v>0</v>
      </c>
      <c r="AH56" s="116"/>
      <c r="AI56" s="116"/>
      <c r="AJ56" s="116"/>
      <c r="AK56" s="116"/>
      <c r="AL56" s="116"/>
      <c r="AM56" s="116"/>
      <c r="AN56" s="117">
        <f>SUM(AG56,AT56)</f>
        <v>0</v>
      </c>
      <c r="AO56" s="116"/>
      <c r="AP56" s="116"/>
      <c r="AQ56" s="118" t="s">
        <v>79</v>
      </c>
      <c r="AR56" s="119"/>
      <c r="AS56" s="120">
        <v>0</v>
      </c>
      <c r="AT56" s="121">
        <f>ROUND(SUM(AV56:AW56),2)</f>
        <v>0</v>
      </c>
      <c r="AU56" s="122">
        <f>'SO 07.1-b1 - elektroinsta...'!P89</f>
        <v>0</v>
      </c>
      <c r="AV56" s="121">
        <f>'SO 07.1-b1 - elektroinsta...'!J33</f>
        <v>0</v>
      </c>
      <c r="AW56" s="121">
        <f>'SO 07.1-b1 - elektroinsta...'!J34</f>
        <v>0</v>
      </c>
      <c r="AX56" s="121">
        <f>'SO 07.1-b1 - elektroinsta...'!J35</f>
        <v>0</v>
      </c>
      <c r="AY56" s="121">
        <f>'SO 07.1-b1 - elektroinsta...'!J36</f>
        <v>0</v>
      </c>
      <c r="AZ56" s="121">
        <f>'SO 07.1-b1 - elektroinsta...'!F33</f>
        <v>0</v>
      </c>
      <c r="BA56" s="121">
        <f>'SO 07.1-b1 - elektroinsta...'!F34</f>
        <v>0</v>
      </c>
      <c r="BB56" s="121">
        <f>'SO 07.1-b1 - elektroinsta...'!F35</f>
        <v>0</v>
      </c>
      <c r="BC56" s="121">
        <f>'SO 07.1-b1 - elektroinsta...'!F36</f>
        <v>0</v>
      </c>
      <c r="BD56" s="123">
        <f>'SO 07.1-b1 -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07.1-b2 - elektro mate...'!J30</f>
        <v>0</v>
      </c>
      <c r="AH57" s="116"/>
      <c r="AI57" s="116"/>
      <c r="AJ57" s="116"/>
      <c r="AK57" s="116"/>
      <c r="AL57" s="116"/>
      <c r="AM57" s="116"/>
      <c r="AN57" s="117">
        <f>SUM(AG57,AT57)</f>
        <v>0</v>
      </c>
      <c r="AO57" s="116"/>
      <c r="AP57" s="116"/>
      <c r="AQ57" s="118" t="s">
        <v>79</v>
      </c>
      <c r="AR57" s="119"/>
      <c r="AS57" s="120">
        <v>0</v>
      </c>
      <c r="AT57" s="121">
        <f>ROUND(SUM(AV57:AW57),2)</f>
        <v>0</v>
      </c>
      <c r="AU57" s="122">
        <f>'SO 07.1-b2 - elektro mate...'!P84</f>
        <v>0</v>
      </c>
      <c r="AV57" s="121">
        <f>'SO 07.1-b2 - elektro mate...'!J33</f>
        <v>0</v>
      </c>
      <c r="AW57" s="121">
        <f>'SO 07.1-b2 - elektro mate...'!J34</f>
        <v>0</v>
      </c>
      <c r="AX57" s="121">
        <f>'SO 07.1-b2 - elektro mate...'!J35</f>
        <v>0</v>
      </c>
      <c r="AY57" s="121">
        <f>'SO 07.1-b2 - elektro mate...'!J36</f>
        <v>0</v>
      </c>
      <c r="AZ57" s="121">
        <f>'SO 07.1-b2 - elektro mate...'!F33</f>
        <v>0</v>
      </c>
      <c r="BA57" s="121">
        <f>'SO 07.1-b2 - elektro mate...'!F34</f>
        <v>0</v>
      </c>
      <c r="BB57" s="121">
        <f>'SO 07.1-b2 - elektro mate...'!F35</f>
        <v>0</v>
      </c>
      <c r="BC57" s="121">
        <f>'SO 07.1-b2 - elektro mate...'!F36</f>
        <v>0</v>
      </c>
      <c r="BD57" s="123">
        <f>'SO 07.1-b2 -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07.1-d - AV technika +...'!J30</f>
        <v>0</v>
      </c>
      <c r="AH58" s="116"/>
      <c r="AI58" s="116"/>
      <c r="AJ58" s="116"/>
      <c r="AK58" s="116"/>
      <c r="AL58" s="116"/>
      <c r="AM58" s="116"/>
      <c r="AN58" s="117">
        <f>SUM(AG58,AT58)</f>
        <v>0</v>
      </c>
      <c r="AO58" s="116"/>
      <c r="AP58" s="116"/>
      <c r="AQ58" s="118" t="s">
        <v>79</v>
      </c>
      <c r="AR58" s="119"/>
      <c r="AS58" s="120">
        <v>0</v>
      </c>
      <c r="AT58" s="121">
        <f>ROUND(SUM(AV58:AW58),2)</f>
        <v>0</v>
      </c>
      <c r="AU58" s="122">
        <f>'SO 07.1-d - AV technika +...'!P82</f>
        <v>0</v>
      </c>
      <c r="AV58" s="121">
        <f>'SO 07.1-d - AV technika +...'!J33</f>
        <v>0</v>
      </c>
      <c r="AW58" s="121">
        <f>'SO 07.1-d - AV technika +...'!J34</f>
        <v>0</v>
      </c>
      <c r="AX58" s="121">
        <f>'SO 07.1-d - AV technika +...'!J35</f>
        <v>0</v>
      </c>
      <c r="AY58" s="121">
        <f>'SO 07.1-d - AV technika +...'!J36</f>
        <v>0</v>
      </c>
      <c r="AZ58" s="121">
        <f>'SO 07.1-d - AV technika +...'!F33</f>
        <v>0</v>
      </c>
      <c r="BA58" s="121">
        <f>'SO 07.1-d - AV technika +...'!F34</f>
        <v>0</v>
      </c>
      <c r="BB58" s="121">
        <f>'SO 07.1-d - AV technika +...'!F35</f>
        <v>0</v>
      </c>
      <c r="BC58" s="121">
        <f>'SO 07.1-d - AV technika +...'!F36</f>
        <v>0</v>
      </c>
      <c r="BD58" s="123">
        <f>'SO 07.1-d - AV technika +...'!F37</f>
        <v>0</v>
      </c>
      <c r="BE58" s="7"/>
      <c r="BT58" s="124" t="s">
        <v>80</v>
      </c>
      <c r="BV58" s="124" t="s">
        <v>74</v>
      </c>
      <c r="BW58" s="124" t="s">
        <v>91</v>
      </c>
      <c r="BX58" s="124" t="s">
        <v>5</v>
      </c>
      <c r="CL58" s="124" t="s">
        <v>19</v>
      </c>
      <c r="CM58" s="124" t="s">
        <v>82</v>
      </c>
    </row>
    <row r="59" s="7" customFormat="1" ht="3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07.1-VRN - VRN'!J30</f>
        <v>0</v>
      </c>
      <c r="AH59" s="116"/>
      <c r="AI59" s="116"/>
      <c r="AJ59" s="116"/>
      <c r="AK59" s="116"/>
      <c r="AL59" s="116"/>
      <c r="AM59" s="116"/>
      <c r="AN59" s="117">
        <f>SUM(AG59,AT59)</f>
        <v>0</v>
      </c>
      <c r="AO59" s="116"/>
      <c r="AP59" s="116"/>
      <c r="AQ59" s="118" t="s">
        <v>79</v>
      </c>
      <c r="AR59" s="119"/>
      <c r="AS59" s="125">
        <v>0</v>
      </c>
      <c r="AT59" s="126">
        <f>ROUND(SUM(AV59:AW59),2)</f>
        <v>0</v>
      </c>
      <c r="AU59" s="127">
        <f>'SO 07.1-VRN - VRN'!P82</f>
        <v>0</v>
      </c>
      <c r="AV59" s="126">
        <f>'SO 07.1-VRN - VRN'!J33</f>
        <v>0</v>
      </c>
      <c r="AW59" s="126">
        <f>'SO 07.1-VRN - VRN'!J34</f>
        <v>0</v>
      </c>
      <c r="AX59" s="126">
        <f>'SO 07.1-VRN - VRN'!J35</f>
        <v>0</v>
      </c>
      <c r="AY59" s="126">
        <f>'SO 07.1-VRN - VRN'!J36</f>
        <v>0</v>
      </c>
      <c r="AZ59" s="126">
        <f>'SO 07.1-VRN - VRN'!F33</f>
        <v>0</v>
      </c>
      <c r="BA59" s="126">
        <f>'SO 07.1-VRN - VRN'!F34</f>
        <v>0</v>
      </c>
      <c r="BB59" s="126">
        <f>'SO 07.1-VRN - VRN'!F35</f>
        <v>0</v>
      </c>
      <c r="BC59" s="126">
        <f>'SO 07.1-VRN - VRN'!F36</f>
        <v>0</v>
      </c>
      <c r="BD59" s="128">
        <f>'SO 07.1-VRN - VRN'!F37</f>
        <v>0</v>
      </c>
      <c r="BE59" s="7"/>
      <c r="BT59" s="124" t="s">
        <v>80</v>
      </c>
      <c r="BV59" s="124" t="s">
        <v>74</v>
      </c>
      <c r="BW59" s="124" t="s">
        <v>94</v>
      </c>
      <c r="BX59" s="124" t="s">
        <v>5</v>
      </c>
      <c r="CL59" s="124" t="s">
        <v>19</v>
      </c>
      <c r="CM59" s="124" t="s">
        <v>82</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p0U5/vNjjN+QgFMOM984BorQmG1lMOlvzjAWcAsbiEkntpxk+IMyi3HG+QS8fzjEJFAiM4xDuQ/JYjtcp3rAzg==" hashValue="CPLBHPY722jjIKRNiA6pHwlL9xkXKfi/pCvOnlgUq1KbtUz/SifEw4KcYZv5ugZjgEQX1CdozeTuFQjGCg3q1Q==" algorithmName="SHA-512" password="CB6D"/>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7.1-a - stavební část'!C2" display="/"/>
    <hyperlink ref="A56" location="'SO 07.1-b1 - elektroinsta...'!C2" display="/"/>
    <hyperlink ref="A57" location="'SO 07.1-b2 - elektro mate...'!C2" display="/"/>
    <hyperlink ref="A58" location="'SO 07.1-d - AV technika +...'!C2" display="/"/>
    <hyperlink ref="A59" location="'SO 07.1-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ROUND(J96,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ROUND((SUM(BE96:BE481)),  2)</f>
        <v>0</v>
      </c>
      <c r="G33" s="39"/>
      <c r="H33" s="39"/>
      <c r="I33" s="149">
        <v>0.20999999999999999</v>
      </c>
      <c r="J33" s="148">
        <f>ROUND(((SUM(BE96:BE481))*I33),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ROUND((SUM(BF96:BF481)),  2)</f>
        <v>0</v>
      </c>
      <c r="G34" s="39"/>
      <c r="H34" s="39"/>
      <c r="I34" s="149">
        <v>0.14999999999999999</v>
      </c>
      <c r="J34" s="148">
        <f>ROUND(((SUM(BF96:BF481))*I34),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ROUND((SUM(BG96:BG481)),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ROUND((SUM(BH96:BH481)),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ROUND((SUM(BI96:BI481)),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07.1-a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J96</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102</v>
      </c>
      <c r="E60" s="169"/>
      <c r="F60" s="169"/>
      <c r="G60" s="169"/>
      <c r="H60" s="169"/>
      <c r="I60" s="169"/>
      <c r="J60" s="170">
        <f>J97</f>
        <v>0</v>
      </c>
      <c r="K60" s="167"/>
      <c r="L60" s="171"/>
      <c r="S60" s="9"/>
      <c r="T60" s="9"/>
      <c r="U60" s="9"/>
      <c r="V60" s="9"/>
      <c r="W60" s="9"/>
      <c r="X60" s="9"/>
      <c r="Y60" s="9"/>
      <c r="Z60" s="9"/>
      <c r="AA60" s="9"/>
      <c r="AB60" s="9"/>
      <c r="AC60" s="9"/>
      <c r="AD60" s="9"/>
      <c r="AE60" s="9"/>
    </row>
    <row r="61" s="10" customFormat="1" ht="19.92" customHeight="1">
      <c r="A61" s="10"/>
      <c r="B61" s="172"/>
      <c r="C61" s="173"/>
      <c r="D61" s="174" t="s">
        <v>103</v>
      </c>
      <c r="E61" s="175"/>
      <c r="F61" s="175"/>
      <c r="G61" s="175"/>
      <c r="H61" s="175"/>
      <c r="I61" s="175"/>
      <c r="J61" s="176">
        <f>J98</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104</v>
      </c>
      <c r="E62" s="175"/>
      <c r="F62" s="175"/>
      <c r="G62" s="175"/>
      <c r="H62" s="175"/>
      <c r="I62" s="175"/>
      <c r="J62" s="176">
        <f>J137</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v>
      </c>
      <c r="E63" s="175"/>
      <c r="F63" s="175"/>
      <c r="G63" s="175"/>
      <c r="H63" s="175"/>
      <c r="I63" s="175"/>
      <c r="J63" s="176">
        <f>J159</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106</v>
      </c>
      <c r="E64" s="169"/>
      <c r="F64" s="169"/>
      <c r="G64" s="169"/>
      <c r="H64" s="169"/>
      <c r="I64" s="169"/>
      <c r="J64" s="170">
        <f>J182</f>
        <v>0</v>
      </c>
      <c r="K64" s="167"/>
      <c r="L64" s="171"/>
      <c r="S64" s="9"/>
      <c r="T64" s="9"/>
      <c r="U64" s="9"/>
      <c r="V64" s="9"/>
      <c r="W64" s="9"/>
      <c r="X64" s="9"/>
      <c r="Y64" s="9"/>
      <c r="Z64" s="9"/>
      <c r="AA64" s="9"/>
      <c r="AB64" s="9"/>
      <c r="AC64" s="9"/>
      <c r="AD64" s="9"/>
      <c r="AE64" s="9"/>
    </row>
    <row r="65" s="10" customFormat="1" ht="19.92" customHeight="1">
      <c r="A65" s="10"/>
      <c r="B65" s="172"/>
      <c r="C65" s="173"/>
      <c r="D65" s="174" t="s">
        <v>107</v>
      </c>
      <c r="E65" s="175"/>
      <c r="F65" s="175"/>
      <c r="G65" s="175"/>
      <c r="H65" s="175"/>
      <c r="I65" s="175"/>
      <c r="J65" s="176">
        <f>J183</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108</v>
      </c>
      <c r="E66" s="175"/>
      <c r="F66" s="175"/>
      <c r="G66" s="175"/>
      <c r="H66" s="175"/>
      <c r="I66" s="175"/>
      <c r="J66" s="176">
        <f>J198</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109</v>
      </c>
      <c r="E67" s="175"/>
      <c r="F67" s="175"/>
      <c r="G67" s="175"/>
      <c r="H67" s="175"/>
      <c r="I67" s="175"/>
      <c r="J67" s="176">
        <f>J220</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110</v>
      </c>
      <c r="E68" s="175"/>
      <c r="F68" s="175"/>
      <c r="G68" s="175"/>
      <c r="H68" s="175"/>
      <c r="I68" s="175"/>
      <c r="J68" s="176">
        <f>J251</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111</v>
      </c>
      <c r="E69" s="175"/>
      <c r="F69" s="175"/>
      <c r="G69" s="175"/>
      <c r="H69" s="175"/>
      <c r="I69" s="175"/>
      <c r="J69" s="176">
        <f>J262</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112</v>
      </c>
      <c r="E70" s="175"/>
      <c r="F70" s="175"/>
      <c r="G70" s="175"/>
      <c r="H70" s="175"/>
      <c r="I70" s="175"/>
      <c r="J70" s="176">
        <f>J277</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113</v>
      </c>
      <c r="E71" s="175"/>
      <c r="F71" s="175"/>
      <c r="G71" s="175"/>
      <c r="H71" s="175"/>
      <c r="I71" s="175"/>
      <c r="J71" s="176">
        <f>J323</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114</v>
      </c>
      <c r="E72" s="175"/>
      <c r="F72" s="175"/>
      <c r="G72" s="175"/>
      <c r="H72" s="175"/>
      <c r="I72" s="175"/>
      <c r="J72" s="176">
        <f>J332</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115</v>
      </c>
      <c r="E73" s="175"/>
      <c r="F73" s="175"/>
      <c r="G73" s="175"/>
      <c r="H73" s="175"/>
      <c r="I73" s="175"/>
      <c r="J73" s="176">
        <f>J376</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116</v>
      </c>
      <c r="E74" s="175"/>
      <c r="F74" s="175"/>
      <c r="G74" s="175"/>
      <c r="H74" s="175"/>
      <c r="I74" s="175"/>
      <c r="J74" s="176">
        <f>J405</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117</v>
      </c>
      <c r="E75" s="175"/>
      <c r="F75" s="175"/>
      <c r="G75" s="175"/>
      <c r="H75" s="175"/>
      <c r="I75" s="175"/>
      <c r="J75" s="176">
        <f>J449</f>
        <v>0</v>
      </c>
      <c r="K75" s="173"/>
      <c r="L75" s="177"/>
      <c r="S75" s="10"/>
      <c r="T75" s="10"/>
      <c r="U75" s="10"/>
      <c r="V75" s="10"/>
      <c r="W75" s="10"/>
      <c r="X75" s="10"/>
      <c r="Y75" s="10"/>
      <c r="Z75" s="10"/>
      <c r="AA75" s="10"/>
      <c r="AB75" s="10"/>
      <c r="AC75" s="10"/>
      <c r="AD75" s="10"/>
      <c r="AE75" s="10"/>
    </row>
    <row r="76" s="9" customFormat="1" ht="24.96" customHeight="1">
      <c r="A76" s="9"/>
      <c r="B76" s="166"/>
      <c r="C76" s="167"/>
      <c r="D76" s="168" t="s">
        <v>118</v>
      </c>
      <c r="E76" s="169"/>
      <c r="F76" s="169"/>
      <c r="G76" s="169"/>
      <c r="H76" s="169"/>
      <c r="I76" s="169"/>
      <c r="J76" s="170">
        <f>J479</f>
        <v>0</v>
      </c>
      <c r="K76" s="167"/>
      <c r="L76" s="171"/>
      <c r="S76" s="9"/>
      <c r="T76" s="9"/>
      <c r="U76" s="9"/>
      <c r="V76" s="9"/>
      <c r="W76" s="9"/>
      <c r="X76" s="9"/>
      <c r="Y76" s="9"/>
      <c r="Z76" s="9"/>
      <c r="AA76" s="9"/>
      <c r="AB76" s="9"/>
      <c r="AC76" s="9"/>
      <c r="AD76" s="9"/>
      <c r="AE76" s="9"/>
    </row>
    <row r="77" s="2" customFormat="1" ht="21.84"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60"/>
      <c r="C78" s="61"/>
      <c r="D78" s="61"/>
      <c r="E78" s="61"/>
      <c r="F78" s="61"/>
      <c r="G78" s="61"/>
      <c r="H78" s="61"/>
      <c r="I78" s="61"/>
      <c r="J78" s="61"/>
      <c r="K78" s="61"/>
      <c r="L78" s="135"/>
      <c r="S78" s="39"/>
      <c r="T78" s="39"/>
      <c r="U78" s="39"/>
      <c r="V78" s="39"/>
      <c r="W78" s="39"/>
      <c r="X78" s="39"/>
      <c r="Y78" s="39"/>
      <c r="Z78" s="39"/>
      <c r="AA78" s="39"/>
      <c r="AB78" s="39"/>
      <c r="AC78" s="39"/>
      <c r="AD78" s="39"/>
      <c r="AE78" s="39"/>
    </row>
    <row r="82" s="2" customFormat="1" ht="6.96" customHeight="1">
      <c r="A82" s="39"/>
      <c r="B82" s="62"/>
      <c r="C82" s="63"/>
      <c r="D82" s="63"/>
      <c r="E82" s="63"/>
      <c r="F82" s="63"/>
      <c r="G82" s="63"/>
      <c r="H82" s="63"/>
      <c r="I82" s="63"/>
      <c r="J82" s="63"/>
      <c r="K82" s="63"/>
      <c r="L82" s="135"/>
      <c r="S82" s="39"/>
      <c r="T82" s="39"/>
      <c r="U82" s="39"/>
      <c r="V82" s="39"/>
      <c r="W82" s="39"/>
      <c r="X82" s="39"/>
      <c r="Y82" s="39"/>
      <c r="Z82" s="39"/>
      <c r="AA82" s="39"/>
      <c r="AB82" s="39"/>
      <c r="AC82" s="39"/>
      <c r="AD82" s="39"/>
      <c r="AE82" s="39"/>
    </row>
    <row r="83" s="2" customFormat="1" ht="24.96" customHeight="1">
      <c r="A83" s="39"/>
      <c r="B83" s="40"/>
      <c r="C83" s="24" t="s">
        <v>119</v>
      </c>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16</v>
      </c>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16.5" customHeight="1">
      <c r="A86" s="39"/>
      <c r="B86" s="40"/>
      <c r="C86" s="41"/>
      <c r="D86" s="41"/>
      <c r="E86" s="161" t="str">
        <f>E7</f>
        <v>INFRASTRUKTURA ZŠ CHOMUTOV - učebna pří.vědy -ZŠ Březenecká 4679, Chomutov-m 1.1</v>
      </c>
      <c r="F86" s="33"/>
      <c r="G86" s="33"/>
      <c r="H86" s="33"/>
      <c r="I86" s="41"/>
      <c r="J86" s="41"/>
      <c r="K86" s="41"/>
      <c r="L86" s="135"/>
      <c r="S86" s="39"/>
      <c r="T86" s="39"/>
      <c r="U86" s="39"/>
      <c r="V86" s="39"/>
      <c r="W86" s="39"/>
      <c r="X86" s="39"/>
      <c r="Y86" s="39"/>
      <c r="Z86" s="39"/>
      <c r="AA86" s="39"/>
      <c r="AB86" s="39"/>
      <c r="AC86" s="39"/>
      <c r="AD86" s="39"/>
      <c r="AE86" s="39"/>
    </row>
    <row r="87" s="2" customFormat="1" ht="12" customHeight="1">
      <c r="A87" s="39"/>
      <c r="B87" s="40"/>
      <c r="C87" s="33" t="s">
        <v>96</v>
      </c>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6.5" customHeight="1">
      <c r="A88" s="39"/>
      <c r="B88" s="40"/>
      <c r="C88" s="41"/>
      <c r="D88" s="41"/>
      <c r="E88" s="70" t="str">
        <f>E9</f>
        <v>SO 07.1-a - stavební část</v>
      </c>
      <c r="F88" s="41"/>
      <c r="G88" s="41"/>
      <c r="H88" s="41"/>
      <c r="I88" s="41"/>
      <c r="J88" s="41"/>
      <c r="K88" s="41"/>
      <c r="L88" s="135"/>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F12</f>
        <v xml:space="preserve"> </v>
      </c>
      <c r="G90" s="41"/>
      <c r="H90" s="41"/>
      <c r="I90" s="33" t="s">
        <v>23</v>
      </c>
      <c r="J90" s="73" t="str">
        <f>IF(J12="","",J12)</f>
        <v>12. 1. 2022</v>
      </c>
      <c r="K90" s="41"/>
      <c r="L90" s="135"/>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135"/>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E15</f>
        <v xml:space="preserve"> </v>
      </c>
      <c r="G92" s="41"/>
      <c r="H92" s="41"/>
      <c r="I92" s="33" t="s">
        <v>30</v>
      </c>
      <c r="J92" s="37" t="str">
        <f>E21</f>
        <v xml:space="preserve"> </v>
      </c>
      <c r="K92" s="41"/>
      <c r="L92" s="135"/>
      <c r="S92" s="39"/>
      <c r="T92" s="39"/>
      <c r="U92" s="39"/>
      <c r="V92" s="39"/>
      <c r="W92" s="39"/>
      <c r="X92" s="39"/>
      <c r="Y92" s="39"/>
      <c r="Z92" s="39"/>
      <c r="AA92" s="39"/>
      <c r="AB92" s="39"/>
      <c r="AC92" s="39"/>
      <c r="AD92" s="39"/>
      <c r="AE92" s="39"/>
    </row>
    <row r="93" s="2" customFormat="1" ht="25.65" customHeight="1">
      <c r="A93" s="39"/>
      <c r="B93" s="40"/>
      <c r="C93" s="33" t="s">
        <v>28</v>
      </c>
      <c r="D93" s="41"/>
      <c r="E93" s="41"/>
      <c r="F93" s="28" t="str">
        <f>IF(E18="","",E18)</f>
        <v>Vyplň údaj</v>
      </c>
      <c r="G93" s="41"/>
      <c r="H93" s="41"/>
      <c r="I93" s="33" t="s">
        <v>32</v>
      </c>
      <c r="J93" s="37" t="str">
        <f>E24</f>
        <v>Ing. Kateřina Tumpachová</v>
      </c>
      <c r="K93" s="41"/>
      <c r="L93" s="135"/>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135"/>
      <c r="S94" s="39"/>
      <c r="T94" s="39"/>
      <c r="U94" s="39"/>
      <c r="V94" s="39"/>
      <c r="W94" s="39"/>
      <c r="X94" s="39"/>
      <c r="Y94" s="39"/>
      <c r="Z94" s="39"/>
      <c r="AA94" s="39"/>
      <c r="AB94" s="39"/>
      <c r="AC94" s="39"/>
      <c r="AD94" s="39"/>
      <c r="AE94" s="39"/>
    </row>
    <row r="95" s="11" customFormat="1" ht="29.28" customHeight="1">
      <c r="A95" s="178"/>
      <c r="B95" s="179"/>
      <c r="C95" s="180" t="s">
        <v>120</v>
      </c>
      <c r="D95" s="181" t="s">
        <v>57</v>
      </c>
      <c r="E95" s="181" t="s">
        <v>53</v>
      </c>
      <c r="F95" s="181" t="s">
        <v>54</v>
      </c>
      <c r="G95" s="181" t="s">
        <v>121</v>
      </c>
      <c r="H95" s="181" t="s">
        <v>122</v>
      </c>
      <c r="I95" s="181" t="s">
        <v>123</v>
      </c>
      <c r="J95" s="181" t="s">
        <v>100</v>
      </c>
      <c r="K95" s="182" t="s">
        <v>124</v>
      </c>
      <c r="L95" s="183"/>
      <c r="M95" s="93" t="s">
        <v>19</v>
      </c>
      <c r="N95" s="94" t="s">
        <v>42</v>
      </c>
      <c r="O95" s="94" t="s">
        <v>125</v>
      </c>
      <c r="P95" s="94" t="s">
        <v>126</v>
      </c>
      <c r="Q95" s="94" t="s">
        <v>127</v>
      </c>
      <c r="R95" s="94" t="s">
        <v>128</v>
      </c>
      <c r="S95" s="94" t="s">
        <v>129</v>
      </c>
      <c r="T95" s="95" t="s">
        <v>130</v>
      </c>
      <c r="U95" s="178"/>
      <c r="V95" s="178"/>
      <c r="W95" s="178"/>
      <c r="X95" s="178"/>
      <c r="Y95" s="178"/>
      <c r="Z95" s="178"/>
      <c r="AA95" s="178"/>
      <c r="AB95" s="178"/>
      <c r="AC95" s="178"/>
      <c r="AD95" s="178"/>
      <c r="AE95" s="178"/>
    </row>
    <row r="96" s="2" customFormat="1" ht="22.8" customHeight="1">
      <c r="A96" s="39"/>
      <c r="B96" s="40"/>
      <c r="C96" s="100" t="s">
        <v>131</v>
      </c>
      <c r="D96" s="41"/>
      <c r="E96" s="41"/>
      <c r="F96" s="41"/>
      <c r="G96" s="41"/>
      <c r="H96" s="41"/>
      <c r="I96" s="41"/>
      <c r="J96" s="184">
        <f>BK96</f>
        <v>0</v>
      </c>
      <c r="K96" s="41"/>
      <c r="L96" s="45"/>
      <c r="M96" s="96"/>
      <c r="N96" s="185"/>
      <c r="O96" s="97"/>
      <c r="P96" s="186">
        <f>P97+P182+P479</f>
        <v>0</v>
      </c>
      <c r="Q96" s="97"/>
      <c r="R96" s="186">
        <f>R97+R182+R479</f>
        <v>0</v>
      </c>
      <c r="S96" s="97"/>
      <c r="T96" s="187">
        <f>T97+T182+T479</f>
        <v>0</v>
      </c>
      <c r="U96" s="39"/>
      <c r="V96" s="39"/>
      <c r="W96" s="39"/>
      <c r="X96" s="39"/>
      <c r="Y96" s="39"/>
      <c r="Z96" s="39"/>
      <c r="AA96" s="39"/>
      <c r="AB96" s="39"/>
      <c r="AC96" s="39"/>
      <c r="AD96" s="39"/>
      <c r="AE96" s="39"/>
      <c r="AT96" s="18" t="s">
        <v>71</v>
      </c>
      <c r="AU96" s="18" t="s">
        <v>101</v>
      </c>
      <c r="BK96" s="188">
        <f>BK97+BK182+BK479</f>
        <v>0</v>
      </c>
    </row>
    <row r="97" s="12" customFormat="1" ht="25.92" customHeight="1">
      <c r="A97" s="12"/>
      <c r="B97" s="189"/>
      <c r="C97" s="190"/>
      <c r="D97" s="191" t="s">
        <v>71</v>
      </c>
      <c r="E97" s="192" t="s">
        <v>132</v>
      </c>
      <c r="F97" s="192" t="s">
        <v>133</v>
      </c>
      <c r="G97" s="190"/>
      <c r="H97" s="190"/>
      <c r="I97" s="193"/>
      <c r="J97" s="194">
        <f>BK97</f>
        <v>0</v>
      </c>
      <c r="K97" s="190"/>
      <c r="L97" s="195"/>
      <c r="M97" s="196"/>
      <c r="N97" s="197"/>
      <c r="O97" s="197"/>
      <c r="P97" s="198">
        <f>P98+P137+P159</f>
        <v>0</v>
      </c>
      <c r="Q97" s="197"/>
      <c r="R97" s="198">
        <f>R98+R137+R159</f>
        <v>0</v>
      </c>
      <c r="S97" s="197"/>
      <c r="T97" s="199">
        <f>T98+T137+T159</f>
        <v>0</v>
      </c>
      <c r="U97" s="12"/>
      <c r="V97" s="12"/>
      <c r="W97" s="12"/>
      <c r="X97" s="12"/>
      <c r="Y97" s="12"/>
      <c r="Z97" s="12"/>
      <c r="AA97" s="12"/>
      <c r="AB97" s="12"/>
      <c r="AC97" s="12"/>
      <c r="AD97" s="12"/>
      <c r="AE97" s="12"/>
      <c r="AR97" s="200" t="s">
        <v>80</v>
      </c>
      <c r="AT97" s="201" t="s">
        <v>71</v>
      </c>
      <c r="AU97" s="201" t="s">
        <v>72</v>
      </c>
      <c r="AY97" s="200" t="s">
        <v>134</v>
      </c>
      <c r="BK97" s="202">
        <f>BK98+BK137+BK159</f>
        <v>0</v>
      </c>
    </row>
    <row r="98" s="12" customFormat="1" ht="22.8" customHeight="1">
      <c r="A98" s="12"/>
      <c r="B98" s="189"/>
      <c r="C98" s="190"/>
      <c r="D98" s="191" t="s">
        <v>71</v>
      </c>
      <c r="E98" s="203" t="s">
        <v>135</v>
      </c>
      <c r="F98" s="203" t="s">
        <v>136</v>
      </c>
      <c r="G98" s="190"/>
      <c r="H98" s="190"/>
      <c r="I98" s="193"/>
      <c r="J98" s="204">
        <f>BK98</f>
        <v>0</v>
      </c>
      <c r="K98" s="190"/>
      <c r="L98" s="195"/>
      <c r="M98" s="196"/>
      <c r="N98" s="197"/>
      <c r="O98" s="197"/>
      <c r="P98" s="198">
        <f>SUM(P99:P136)</f>
        <v>0</v>
      </c>
      <c r="Q98" s="197"/>
      <c r="R98" s="198">
        <f>SUM(R99:R136)</f>
        <v>0</v>
      </c>
      <c r="S98" s="197"/>
      <c r="T98" s="199">
        <f>SUM(T99:T136)</f>
        <v>0</v>
      </c>
      <c r="U98" s="12"/>
      <c r="V98" s="12"/>
      <c r="W98" s="12"/>
      <c r="X98" s="12"/>
      <c r="Y98" s="12"/>
      <c r="Z98" s="12"/>
      <c r="AA98" s="12"/>
      <c r="AB98" s="12"/>
      <c r="AC98" s="12"/>
      <c r="AD98" s="12"/>
      <c r="AE98" s="12"/>
      <c r="AR98" s="200" t="s">
        <v>80</v>
      </c>
      <c r="AT98" s="201" t="s">
        <v>71</v>
      </c>
      <c r="AU98" s="201" t="s">
        <v>80</v>
      </c>
      <c r="AY98" s="200" t="s">
        <v>134</v>
      </c>
      <c r="BK98" s="202">
        <f>SUM(BK99:BK136)</f>
        <v>0</v>
      </c>
    </row>
    <row r="99" s="2" customFormat="1" ht="21.75" customHeight="1">
      <c r="A99" s="39"/>
      <c r="B99" s="40"/>
      <c r="C99" s="205" t="s">
        <v>80</v>
      </c>
      <c r="D99" s="205" t="s">
        <v>137</v>
      </c>
      <c r="E99" s="206" t="s">
        <v>138</v>
      </c>
      <c r="F99" s="207" t="s">
        <v>139</v>
      </c>
      <c r="G99" s="208" t="s">
        <v>140</v>
      </c>
      <c r="H99" s="209">
        <v>78.379999999999995</v>
      </c>
      <c r="I99" s="210"/>
      <c r="J99" s="211">
        <f>ROUND(I99*H99,2)</f>
        <v>0</v>
      </c>
      <c r="K99" s="207" t="s">
        <v>141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142</v>
      </c>
      <c r="AT99" s="216" t="s">
        <v>137</v>
      </c>
      <c r="AU99" s="216" t="s">
        <v>82</v>
      </c>
      <c r="AY99" s="18" t="s">
        <v>134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142</v>
      </c>
      <c r="BM99" s="216" t="s">
        <v>82</v>
      </c>
    </row>
    <row r="100" s="2" customFormat="1">
      <c r="A100" s="39"/>
      <c r="B100" s="40"/>
      <c r="C100" s="41"/>
      <c r="D100" s="218" t="s">
        <v>143</v>
      </c>
      <c r="E100" s="41"/>
      <c r="F100" s="219" t="s">
        <v>139</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143</v>
      </c>
      <c r="AU100" s="18" t="s">
        <v>82</v>
      </c>
    </row>
    <row r="101" s="2" customFormat="1" ht="24.15" customHeight="1">
      <c r="A101" s="39"/>
      <c r="B101" s="40"/>
      <c r="C101" s="205" t="s">
        <v>82</v>
      </c>
      <c r="D101" s="205" t="s">
        <v>137</v>
      </c>
      <c r="E101" s="206" t="s">
        <v>144</v>
      </c>
      <c r="F101" s="207" t="s">
        <v>145</v>
      </c>
      <c r="G101" s="208" t="s">
        <v>140</v>
      </c>
      <c r="H101" s="209">
        <v>78.379999999999995</v>
      </c>
      <c r="I101" s="210"/>
      <c r="J101" s="211">
        <f>ROUND(I101*H101,2)</f>
        <v>0</v>
      </c>
      <c r="K101" s="207" t="s">
        <v>141</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142</v>
      </c>
      <c r="AT101" s="216" t="s">
        <v>137</v>
      </c>
      <c r="AU101" s="216" t="s">
        <v>82</v>
      </c>
      <c r="AY101" s="18" t="s">
        <v>134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142</v>
      </c>
      <c r="BM101" s="216" t="s">
        <v>142</v>
      </c>
    </row>
    <row r="102" s="2" customFormat="1">
      <c r="A102" s="39"/>
      <c r="B102" s="40"/>
      <c r="C102" s="41"/>
      <c r="D102" s="218" t="s">
        <v>143</v>
      </c>
      <c r="E102" s="41"/>
      <c r="F102" s="219" t="s">
        <v>145</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143</v>
      </c>
      <c r="AU102" s="18" t="s">
        <v>82</v>
      </c>
    </row>
    <row r="103" s="2" customFormat="1">
      <c r="A103" s="39"/>
      <c r="B103" s="40"/>
      <c r="C103" s="41"/>
      <c r="D103" s="218" t="s">
        <v>146</v>
      </c>
      <c r="E103" s="41"/>
      <c r="F103" s="223" t="s">
        <v>147</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146</v>
      </c>
      <c r="AU103" s="18" t="s">
        <v>82</v>
      </c>
    </row>
    <row r="104" s="2" customFormat="1" ht="24.15" customHeight="1">
      <c r="A104" s="39"/>
      <c r="B104" s="40"/>
      <c r="C104" s="205" t="s">
        <v>148</v>
      </c>
      <c r="D104" s="205" t="s">
        <v>137</v>
      </c>
      <c r="E104" s="206" t="s">
        <v>149</v>
      </c>
      <c r="F104" s="207" t="s">
        <v>150</v>
      </c>
      <c r="G104" s="208" t="s">
        <v>140</v>
      </c>
      <c r="H104" s="209">
        <v>78.379999999999995</v>
      </c>
      <c r="I104" s="210"/>
      <c r="J104" s="211">
        <f>ROUND(I104*H104,2)</f>
        <v>0</v>
      </c>
      <c r="K104" s="207" t="s">
        <v>141</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142</v>
      </c>
      <c r="AT104" s="216" t="s">
        <v>137</v>
      </c>
      <c r="AU104" s="216" t="s">
        <v>82</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135</v>
      </c>
    </row>
    <row r="105" s="2" customFormat="1">
      <c r="A105" s="39"/>
      <c r="B105" s="40"/>
      <c r="C105" s="41"/>
      <c r="D105" s="218" t="s">
        <v>143</v>
      </c>
      <c r="E105" s="41"/>
      <c r="F105" s="219" t="s">
        <v>150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82</v>
      </c>
    </row>
    <row r="106" s="2" customFormat="1">
      <c r="A106" s="39"/>
      <c r="B106" s="40"/>
      <c r="C106" s="41"/>
      <c r="D106" s="218" t="s">
        <v>146</v>
      </c>
      <c r="E106" s="41"/>
      <c r="F106" s="223" t="s">
        <v>151</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146</v>
      </c>
      <c r="AU106" s="18" t="s">
        <v>82</v>
      </c>
    </row>
    <row r="107" s="2" customFormat="1" ht="16.5" customHeight="1">
      <c r="A107" s="39"/>
      <c r="B107" s="40"/>
      <c r="C107" s="205" t="s">
        <v>142</v>
      </c>
      <c r="D107" s="205" t="s">
        <v>137</v>
      </c>
      <c r="E107" s="206" t="s">
        <v>152</v>
      </c>
      <c r="F107" s="207" t="s">
        <v>153</v>
      </c>
      <c r="G107" s="208" t="s">
        <v>140</v>
      </c>
      <c r="H107" s="209">
        <v>78.379999999999995</v>
      </c>
      <c r="I107" s="210"/>
      <c r="J107" s="211">
        <f>ROUND(I107*H107,2)</f>
        <v>0</v>
      </c>
      <c r="K107" s="207" t="s">
        <v>141</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142</v>
      </c>
      <c r="AT107" s="216" t="s">
        <v>137</v>
      </c>
      <c r="AU107" s="216" t="s">
        <v>82</v>
      </c>
      <c r="AY107" s="18" t="s">
        <v>134</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142</v>
      </c>
      <c r="BM107" s="216" t="s">
        <v>154</v>
      </c>
    </row>
    <row r="108" s="2" customFormat="1">
      <c r="A108" s="39"/>
      <c r="B108" s="40"/>
      <c r="C108" s="41"/>
      <c r="D108" s="218" t="s">
        <v>143</v>
      </c>
      <c r="E108" s="41"/>
      <c r="F108" s="219" t="s">
        <v>153</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143</v>
      </c>
      <c r="AU108" s="18" t="s">
        <v>82</v>
      </c>
    </row>
    <row r="109" s="2" customFormat="1" ht="24.15" customHeight="1">
      <c r="A109" s="39"/>
      <c r="B109" s="40"/>
      <c r="C109" s="205" t="s">
        <v>155</v>
      </c>
      <c r="D109" s="205" t="s">
        <v>137</v>
      </c>
      <c r="E109" s="206" t="s">
        <v>156</v>
      </c>
      <c r="F109" s="207" t="s">
        <v>157</v>
      </c>
      <c r="G109" s="208" t="s">
        <v>140</v>
      </c>
      <c r="H109" s="209">
        <v>78.379999999999995</v>
      </c>
      <c r="I109" s="210"/>
      <c r="J109" s="211">
        <f>ROUND(I109*H109,2)</f>
        <v>0</v>
      </c>
      <c r="K109" s="207" t="s">
        <v>141</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142</v>
      </c>
      <c r="AT109" s="216" t="s">
        <v>137</v>
      </c>
      <c r="AU109" s="216" t="s">
        <v>82</v>
      </c>
      <c r="AY109" s="18" t="s">
        <v>134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142</v>
      </c>
      <c r="BM109" s="216" t="s">
        <v>158</v>
      </c>
    </row>
    <row r="110" s="2" customFormat="1">
      <c r="A110" s="39"/>
      <c r="B110" s="40"/>
      <c r="C110" s="41"/>
      <c r="D110" s="218" t="s">
        <v>143</v>
      </c>
      <c r="E110" s="41"/>
      <c r="F110" s="219" t="s">
        <v>157</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143</v>
      </c>
      <c r="AU110" s="18" t="s">
        <v>82</v>
      </c>
    </row>
    <row r="111" s="2" customFormat="1">
      <c r="A111" s="39"/>
      <c r="B111" s="40"/>
      <c r="C111" s="41"/>
      <c r="D111" s="218" t="s">
        <v>146</v>
      </c>
      <c r="E111" s="41"/>
      <c r="F111" s="223" t="s">
        <v>159</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146</v>
      </c>
      <c r="AU111" s="18" t="s">
        <v>82</v>
      </c>
    </row>
    <row r="112" s="2" customFormat="1" ht="16.5" customHeight="1">
      <c r="A112" s="39"/>
      <c r="B112" s="40"/>
      <c r="C112" s="205" t="s">
        <v>135</v>
      </c>
      <c r="D112" s="205" t="s">
        <v>137</v>
      </c>
      <c r="E112" s="206" t="s">
        <v>160</v>
      </c>
      <c r="F112" s="207" t="s">
        <v>161</v>
      </c>
      <c r="G112" s="208" t="s">
        <v>140</v>
      </c>
      <c r="H112" s="209">
        <v>103.386</v>
      </c>
      <c r="I112" s="210"/>
      <c r="J112" s="211">
        <f>ROUND(I112*H112,2)</f>
        <v>0</v>
      </c>
      <c r="K112" s="207" t="s">
        <v>141</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142</v>
      </c>
      <c r="AT112" s="216" t="s">
        <v>137</v>
      </c>
      <c r="AU112" s="216" t="s">
        <v>82</v>
      </c>
      <c r="AY112" s="18" t="s">
        <v>134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142</v>
      </c>
      <c r="BM112" s="216" t="s">
        <v>162</v>
      </c>
    </row>
    <row r="113" s="2" customFormat="1">
      <c r="A113" s="39"/>
      <c r="B113" s="40"/>
      <c r="C113" s="41"/>
      <c r="D113" s="218" t="s">
        <v>143</v>
      </c>
      <c r="E113" s="41"/>
      <c r="F113" s="219" t="s">
        <v>161</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143</v>
      </c>
      <c r="AU113" s="18" t="s">
        <v>82</v>
      </c>
    </row>
    <row r="114" s="13" customFormat="1">
      <c r="A114" s="13"/>
      <c r="B114" s="224"/>
      <c r="C114" s="225"/>
      <c r="D114" s="218" t="s">
        <v>163</v>
      </c>
      <c r="E114" s="226" t="s">
        <v>19</v>
      </c>
      <c r="F114" s="227" t="s">
        <v>164</v>
      </c>
      <c r="G114" s="225"/>
      <c r="H114" s="226" t="s">
        <v>19</v>
      </c>
      <c r="I114" s="228"/>
      <c r="J114" s="225"/>
      <c r="K114" s="225"/>
      <c r="L114" s="229"/>
      <c r="M114" s="230"/>
      <c r="N114" s="231"/>
      <c r="O114" s="231"/>
      <c r="P114" s="231"/>
      <c r="Q114" s="231"/>
      <c r="R114" s="231"/>
      <c r="S114" s="231"/>
      <c r="T114" s="232"/>
      <c r="U114" s="13"/>
      <c r="V114" s="13"/>
      <c r="W114" s="13"/>
      <c r="X114" s="13"/>
      <c r="Y114" s="13"/>
      <c r="Z114" s="13"/>
      <c r="AA114" s="13"/>
      <c r="AB114" s="13"/>
      <c r="AC114" s="13"/>
      <c r="AD114" s="13"/>
      <c r="AE114" s="13"/>
      <c r="AT114" s="233" t="s">
        <v>163</v>
      </c>
      <c r="AU114" s="233" t="s">
        <v>82</v>
      </c>
      <c r="AV114" s="13" t="s">
        <v>80</v>
      </c>
      <c r="AW114" s="13" t="s">
        <v>31</v>
      </c>
      <c r="AX114" s="13" t="s">
        <v>72</v>
      </c>
      <c r="AY114" s="233" t="s">
        <v>134</v>
      </c>
    </row>
    <row r="115" s="14" customFormat="1">
      <c r="A115" s="14"/>
      <c r="B115" s="234"/>
      <c r="C115" s="235"/>
      <c r="D115" s="218" t="s">
        <v>163</v>
      </c>
      <c r="E115" s="236" t="s">
        <v>19</v>
      </c>
      <c r="F115" s="237" t="s">
        <v>165</v>
      </c>
      <c r="G115" s="235"/>
      <c r="H115" s="238">
        <v>107.136</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163</v>
      </c>
      <c r="AU115" s="244" t="s">
        <v>82</v>
      </c>
      <c r="AV115" s="14" t="s">
        <v>82</v>
      </c>
      <c r="AW115" s="14" t="s">
        <v>31</v>
      </c>
      <c r="AX115" s="14" t="s">
        <v>72</v>
      </c>
      <c r="AY115" s="244" t="s">
        <v>134</v>
      </c>
    </row>
    <row r="116" s="13" customFormat="1">
      <c r="A116" s="13"/>
      <c r="B116" s="224"/>
      <c r="C116" s="225"/>
      <c r="D116" s="218" t="s">
        <v>163</v>
      </c>
      <c r="E116" s="226" t="s">
        <v>19</v>
      </c>
      <c r="F116" s="227" t="s">
        <v>166</v>
      </c>
      <c r="G116" s="225"/>
      <c r="H116" s="226" t="s">
        <v>19</v>
      </c>
      <c r="I116" s="228"/>
      <c r="J116" s="225"/>
      <c r="K116" s="225"/>
      <c r="L116" s="229"/>
      <c r="M116" s="230"/>
      <c r="N116" s="231"/>
      <c r="O116" s="231"/>
      <c r="P116" s="231"/>
      <c r="Q116" s="231"/>
      <c r="R116" s="231"/>
      <c r="S116" s="231"/>
      <c r="T116" s="232"/>
      <c r="U116" s="13"/>
      <c r="V116" s="13"/>
      <c r="W116" s="13"/>
      <c r="X116" s="13"/>
      <c r="Y116" s="13"/>
      <c r="Z116" s="13"/>
      <c r="AA116" s="13"/>
      <c r="AB116" s="13"/>
      <c r="AC116" s="13"/>
      <c r="AD116" s="13"/>
      <c r="AE116" s="13"/>
      <c r="AT116" s="233" t="s">
        <v>163</v>
      </c>
      <c r="AU116" s="233" t="s">
        <v>82</v>
      </c>
      <c r="AV116" s="13" t="s">
        <v>80</v>
      </c>
      <c r="AW116" s="13" t="s">
        <v>31</v>
      </c>
      <c r="AX116" s="13" t="s">
        <v>72</v>
      </c>
      <c r="AY116" s="233" t="s">
        <v>134</v>
      </c>
    </row>
    <row r="117" s="14" customFormat="1">
      <c r="A117" s="14"/>
      <c r="B117" s="234"/>
      <c r="C117" s="235"/>
      <c r="D117" s="218" t="s">
        <v>163</v>
      </c>
      <c r="E117" s="236" t="s">
        <v>19</v>
      </c>
      <c r="F117" s="237" t="s">
        <v>167</v>
      </c>
      <c r="G117" s="235"/>
      <c r="H117" s="238">
        <v>-3.75</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163</v>
      </c>
      <c r="AU117" s="244" t="s">
        <v>82</v>
      </c>
      <c r="AV117" s="14" t="s">
        <v>82</v>
      </c>
      <c r="AW117" s="14" t="s">
        <v>31</v>
      </c>
      <c r="AX117" s="14" t="s">
        <v>72</v>
      </c>
      <c r="AY117" s="244" t="s">
        <v>134</v>
      </c>
    </row>
    <row r="118" s="15" customFormat="1">
      <c r="A118" s="15"/>
      <c r="B118" s="245"/>
      <c r="C118" s="246"/>
      <c r="D118" s="218" t="s">
        <v>163</v>
      </c>
      <c r="E118" s="247" t="s">
        <v>19</v>
      </c>
      <c r="F118" s="248" t="s">
        <v>168</v>
      </c>
      <c r="G118" s="246"/>
      <c r="H118" s="249">
        <v>103.386</v>
      </c>
      <c r="I118" s="250"/>
      <c r="J118" s="246"/>
      <c r="K118" s="246"/>
      <c r="L118" s="251"/>
      <c r="M118" s="252"/>
      <c r="N118" s="253"/>
      <c r="O118" s="253"/>
      <c r="P118" s="253"/>
      <c r="Q118" s="253"/>
      <c r="R118" s="253"/>
      <c r="S118" s="253"/>
      <c r="T118" s="254"/>
      <c r="U118" s="15"/>
      <c r="V118" s="15"/>
      <c r="W118" s="15"/>
      <c r="X118" s="15"/>
      <c r="Y118" s="15"/>
      <c r="Z118" s="15"/>
      <c r="AA118" s="15"/>
      <c r="AB118" s="15"/>
      <c r="AC118" s="15"/>
      <c r="AD118" s="15"/>
      <c r="AE118" s="15"/>
      <c r="AT118" s="255" t="s">
        <v>163</v>
      </c>
      <c r="AU118" s="255" t="s">
        <v>82</v>
      </c>
      <c r="AV118" s="15" t="s">
        <v>142</v>
      </c>
      <c r="AW118" s="15" t="s">
        <v>31</v>
      </c>
      <c r="AX118" s="15" t="s">
        <v>80</v>
      </c>
      <c r="AY118" s="255" t="s">
        <v>134</v>
      </c>
    </row>
    <row r="119" s="2" customFormat="1" ht="24.15" customHeight="1">
      <c r="A119" s="39"/>
      <c r="B119" s="40"/>
      <c r="C119" s="205" t="s">
        <v>169</v>
      </c>
      <c r="D119" s="205" t="s">
        <v>137</v>
      </c>
      <c r="E119" s="206" t="s">
        <v>170</v>
      </c>
      <c r="F119" s="207" t="s">
        <v>171</v>
      </c>
      <c r="G119" s="208" t="s">
        <v>140</v>
      </c>
      <c r="H119" s="209">
        <v>107.136</v>
      </c>
      <c r="I119" s="210"/>
      <c r="J119" s="211">
        <f>ROUND(I119*H119,2)</f>
        <v>0</v>
      </c>
      <c r="K119" s="207" t="s">
        <v>141</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142</v>
      </c>
      <c r="AT119" s="216" t="s">
        <v>137</v>
      </c>
      <c r="AU119" s="216" t="s">
        <v>82</v>
      </c>
      <c r="AY119" s="18" t="s">
        <v>134</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142</v>
      </c>
      <c r="BM119" s="216" t="s">
        <v>172</v>
      </c>
    </row>
    <row r="120" s="2" customFormat="1">
      <c r="A120" s="39"/>
      <c r="B120" s="40"/>
      <c r="C120" s="41"/>
      <c r="D120" s="218" t="s">
        <v>143</v>
      </c>
      <c r="E120" s="41"/>
      <c r="F120" s="219" t="s">
        <v>171</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143</v>
      </c>
      <c r="AU120" s="18" t="s">
        <v>82</v>
      </c>
    </row>
    <row r="121" s="2" customFormat="1">
      <c r="A121" s="39"/>
      <c r="B121" s="40"/>
      <c r="C121" s="41"/>
      <c r="D121" s="218" t="s">
        <v>146</v>
      </c>
      <c r="E121" s="41"/>
      <c r="F121" s="223" t="s">
        <v>159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146</v>
      </c>
      <c r="AU121" s="18" t="s">
        <v>82</v>
      </c>
    </row>
    <row r="122" s="2" customFormat="1" ht="21.75" customHeight="1">
      <c r="A122" s="39"/>
      <c r="B122" s="40"/>
      <c r="C122" s="205" t="s">
        <v>154</v>
      </c>
      <c r="D122" s="205" t="s">
        <v>137</v>
      </c>
      <c r="E122" s="206" t="s">
        <v>173</v>
      </c>
      <c r="F122" s="207" t="s">
        <v>174</v>
      </c>
      <c r="G122" s="208" t="s">
        <v>140</v>
      </c>
      <c r="H122" s="209">
        <v>107.136</v>
      </c>
      <c r="I122" s="210"/>
      <c r="J122" s="211">
        <f>ROUND(I122*H122,2)</f>
        <v>0</v>
      </c>
      <c r="K122" s="207" t="s">
        <v>141</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142</v>
      </c>
      <c r="AT122" s="216" t="s">
        <v>137</v>
      </c>
      <c r="AU122" s="216" t="s">
        <v>82</v>
      </c>
      <c r="AY122" s="18" t="s">
        <v>134</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142</v>
      </c>
      <c r="BM122" s="216" t="s">
        <v>175</v>
      </c>
    </row>
    <row r="123" s="2" customFormat="1">
      <c r="A123" s="39"/>
      <c r="B123" s="40"/>
      <c r="C123" s="41"/>
      <c r="D123" s="218" t="s">
        <v>143</v>
      </c>
      <c r="E123" s="41"/>
      <c r="F123" s="219" t="s">
        <v>174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143</v>
      </c>
      <c r="AU123" s="18" t="s">
        <v>82</v>
      </c>
    </row>
    <row r="124" s="2" customFormat="1" ht="24.15" customHeight="1">
      <c r="A124" s="39"/>
      <c r="B124" s="40"/>
      <c r="C124" s="205" t="s">
        <v>176</v>
      </c>
      <c r="D124" s="205" t="s">
        <v>137</v>
      </c>
      <c r="E124" s="206" t="s">
        <v>177</v>
      </c>
      <c r="F124" s="207" t="s">
        <v>178</v>
      </c>
      <c r="G124" s="208" t="s">
        <v>140</v>
      </c>
      <c r="H124" s="209">
        <v>107.136</v>
      </c>
      <c r="I124" s="210"/>
      <c r="J124" s="211">
        <f>ROUND(I124*H124,2)</f>
        <v>0</v>
      </c>
      <c r="K124" s="207" t="s">
        <v>141</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142</v>
      </c>
      <c r="AT124" s="216" t="s">
        <v>137</v>
      </c>
      <c r="AU124" s="216" t="s">
        <v>82</v>
      </c>
      <c r="AY124" s="18" t="s">
        <v>134</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142</v>
      </c>
      <c r="BM124" s="216" t="s">
        <v>179</v>
      </c>
    </row>
    <row r="125" s="2" customFormat="1">
      <c r="A125" s="39"/>
      <c r="B125" s="40"/>
      <c r="C125" s="41"/>
      <c r="D125" s="218" t="s">
        <v>143</v>
      </c>
      <c r="E125" s="41"/>
      <c r="F125" s="219" t="s">
        <v>178</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143</v>
      </c>
      <c r="AU125" s="18" t="s">
        <v>82</v>
      </c>
    </row>
    <row r="126" s="2" customFormat="1">
      <c r="A126" s="39"/>
      <c r="B126" s="40"/>
      <c r="C126" s="41"/>
      <c r="D126" s="218" t="s">
        <v>146</v>
      </c>
      <c r="E126" s="41"/>
      <c r="F126" s="223" t="s">
        <v>151</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146</v>
      </c>
      <c r="AU126" s="18" t="s">
        <v>82</v>
      </c>
    </row>
    <row r="127" s="14" customFormat="1">
      <c r="A127" s="14"/>
      <c r="B127" s="234"/>
      <c r="C127" s="235"/>
      <c r="D127" s="218" t="s">
        <v>163</v>
      </c>
      <c r="E127" s="236" t="s">
        <v>19</v>
      </c>
      <c r="F127" s="237" t="s">
        <v>180</v>
      </c>
      <c r="G127" s="235"/>
      <c r="H127" s="238">
        <v>131.87000000000001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163</v>
      </c>
      <c r="AU127" s="244" t="s">
        <v>82</v>
      </c>
      <c r="AV127" s="14" t="s">
        <v>82</v>
      </c>
      <c r="AW127" s="14" t="s">
        <v>31</v>
      </c>
      <c r="AX127" s="14" t="s">
        <v>72</v>
      </c>
      <c r="AY127" s="244" t="s">
        <v>134</v>
      </c>
    </row>
    <row r="128" s="14" customFormat="1">
      <c r="A128" s="14"/>
      <c r="B128" s="234"/>
      <c r="C128" s="235"/>
      <c r="D128" s="218" t="s">
        <v>163</v>
      </c>
      <c r="E128" s="236" t="s">
        <v>19</v>
      </c>
      <c r="F128" s="237" t="s">
        <v>181</v>
      </c>
      <c r="G128" s="235"/>
      <c r="H128" s="238">
        <v>-1.5760000000000001</v>
      </c>
      <c r="I128" s="239"/>
      <c r="J128" s="235"/>
      <c r="K128" s="235"/>
      <c r="L128" s="240"/>
      <c r="M128" s="241"/>
      <c r="N128" s="242"/>
      <c r="O128" s="242"/>
      <c r="P128" s="242"/>
      <c r="Q128" s="242"/>
      <c r="R128" s="242"/>
      <c r="S128" s="242"/>
      <c r="T128" s="243"/>
      <c r="U128" s="14"/>
      <c r="V128" s="14"/>
      <c r="W128" s="14"/>
      <c r="X128" s="14"/>
      <c r="Y128" s="14"/>
      <c r="Z128" s="14"/>
      <c r="AA128" s="14"/>
      <c r="AB128" s="14"/>
      <c r="AC128" s="14"/>
      <c r="AD128" s="14"/>
      <c r="AE128" s="14"/>
      <c r="AT128" s="244" t="s">
        <v>163</v>
      </c>
      <c r="AU128" s="244" t="s">
        <v>82</v>
      </c>
      <c r="AV128" s="14" t="s">
        <v>82</v>
      </c>
      <c r="AW128" s="14" t="s">
        <v>31</v>
      </c>
      <c r="AX128" s="14" t="s">
        <v>72</v>
      </c>
      <c r="AY128" s="244" t="s">
        <v>134</v>
      </c>
    </row>
    <row r="129" s="14" customFormat="1">
      <c r="A129" s="14"/>
      <c r="B129" s="234"/>
      <c r="C129" s="235"/>
      <c r="D129" s="218" t="s">
        <v>163</v>
      </c>
      <c r="E129" s="236" t="s">
        <v>19</v>
      </c>
      <c r="F129" s="237" t="s">
        <v>182</v>
      </c>
      <c r="G129" s="235"/>
      <c r="H129" s="238">
        <v>-1.7729999999999999</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163</v>
      </c>
      <c r="AU129" s="244" t="s">
        <v>82</v>
      </c>
      <c r="AV129" s="14" t="s">
        <v>82</v>
      </c>
      <c r="AW129" s="14" t="s">
        <v>31</v>
      </c>
      <c r="AX129" s="14" t="s">
        <v>72</v>
      </c>
      <c r="AY129" s="244" t="s">
        <v>134</v>
      </c>
    </row>
    <row r="130" s="14" customFormat="1">
      <c r="A130" s="14"/>
      <c r="B130" s="234"/>
      <c r="C130" s="235"/>
      <c r="D130" s="218" t="s">
        <v>163</v>
      </c>
      <c r="E130" s="236" t="s">
        <v>19</v>
      </c>
      <c r="F130" s="237" t="s">
        <v>183</v>
      </c>
      <c r="G130" s="235"/>
      <c r="H130" s="238">
        <v>-21.385000000000002</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163</v>
      </c>
      <c r="AU130" s="244" t="s">
        <v>82</v>
      </c>
      <c r="AV130" s="14" t="s">
        <v>82</v>
      </c>
      <c r="AW130" s="14" t="s">
        <v>31</v>
      </c>
      <c r="AX130" s="14" t="s">
        <v>72</v>
      </c>
      <c r="AY130" s="244" t="s">
        <v>134</v>
      </c>
    </row>
    <row r="131" s="15" customFormat="1">
      <c r="A131" s="15"/>
      <c r="B131" s="245"/>
      <c r="C131" s="246"/>
      <c r="D131" s="218" t="s">
        <v>163</v>
      </c>
      <c r="E131" s="247" t="s">
        <v>19</v>
      </c>
      <c r="F131" s="248" t="s">
        <v>168</v>
      </c>
      <c r="G131" s="246"/>
      <c r="H131" s="249">
        <v>107.13600000000001</v>
      </c>
      <c r="I131" s="250"/>
      <c r="J131" s="246"/>
      <c r="K131" s="246"/>
      <c r="L131" s="251"/>
      <c r="M131" s="252"/>
      <c r="N131" s="253"/>
      <c r="O131" s="253"/>
      <c r="P131" s="253"/>
      <c r="Q131" s="253"/>
      <c r="R131" s="253"/>
      <c r="S131" s="253"/>
      <c r="T131" s="254"/>
      <c r="U131" s="15"/>
      <c r="V131" s="15"/>
      <c r="W131" s="15"/>
      <c r="X131" s="15"/>
      <c r="Y131" s="15"/>
      <c r="Z131" s="15"/>
      <c r="AA131" s="15"/>
      <c r="AB131" s="15"/>
      <c r="AC131" s="15"/>
      <c r="AD131" s="15"/>
      <c r="AE131" s="15"/>
      <c r="AT131" s="255" t="s">
        <v>163</v>
      </c>
      <c r="AU131" s="255" t="s">
        <v>82</v>
      </c>
      <c r="AV131" s="15" t="s">
        <v>142</v>
      </c>
      <c r="AW131" s="15" t="s">
        <v>31</v>
      </c>
      <c r="AX131" s="15" t="s">
        <v>80</v>
      </c>
      <c r="AY131" s="255" t="s">
        <v>134</v>
      </c>
    </row>
    <row r="132" s="2" customFormat="1" ht="24.15" customHeight="1">
      <c r="A132" s="39"/>
      <c r="B132" s="40"/>
      <c r="C132" s="205" t="s">
        <v>158</v>
      </c>
      <c r="D132" s="205" t="s">
        <v>137</v>
      </c>
      <c r="E132" s="206" t="s">
        <v>184</v>
      </c>
      <c r="F132" s="207" t="s">
        <v>185</v>
      </c>
      <c r="G132" s="208" t="s">
        <v>140</v>
      </c>
      <c r="H132" s="209">
        <v>214.27199999999999</v>
      </c>
      <c r="I132" s="210"/>
      <c r="J132" s="211">
        <f>ROUND(I132*H132,2)</f>
        <v>0</v>
      </c>
      <c r="K132" s="207" t="s">
        <v>141</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142</v>
      </c>
      <c r="AT132" s="216" t="s">
        <v>137</v>
      </c>
      <c r="AU132" s="216" t="s">
        <v>82</v>
      </c>
      <c r="AY132" s="18" t="s">
        <v>134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142</v>
      </c>
      <c r="BM132" s="216" t="s">
        <v>186</v>
      </c>
    </row>
    <row r="133" s="2" customFormat="1">
      <c r="A133" s="39"/>
      <c r="B133" s="40"/>
      <c r="C133" s="41"/>
      <c r="D133" s="218" t="s">
        <v>143</v>
      </c>
      <c r="E133" s="41"/>
      <c r="F133" s="219" t="s">
        <v>185</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143</v>
      </c>
      <c r="AU133" s="18" t="s">
        <v>82</v>
      </c>
    </row>
    <row r="134" s="2" customFormat="1">
      <c r="A134" s="39"/>
      <c r="B134" s="40"/>
      <c r="C134" s="41"/>
      <c r="D134" s="218" t="s">
        <v>146</v>
      </c>
      <c r="E134" s="41"/>
      <c r="F134" s="223" t="s">
        <v>147</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146</v>
      </c>
      <c r="AU134" s="18" t="s">
        <v>82</v>
      </c>
    </row>
    <row r="135" s="14" customFormat="1">
      <c r="A135" s="14"/>
      <c r="B135" s="234"/>
      <c r="C135" s="235"/>
      <c r="D135" s="218" t="s">
        <v>163</v>
      </c>
      <c r="E135" s="236" t="s">
        <v>19</v>
      </c>
      <c r="F135" s="237" t="s">
        <v>187</v>
      </c>
      <c r="G135" s="235"/>
      <c r="H135" s="238">
        <v>214.27199999999999</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163</v>
      </c>
      <c r="AU135" s="244" t="s">
        <v>82</v>
      </c>
      <c r="AV135" s="14" t="s">
        <v>82</v>
      </c>
      <c r="AW135" s="14" t="s">
        <v>31</v>
      </c>
      <c r="AX135" s="14" t="s">
        <v>72</v>
      </c>
      <c r="AY135" s="244" t="s">
        <v>134</v>
      </c>
    </row>
    <row r="136" s="15" customFormat="1">
      <c r="A136" s="15"/>
      <c r="B136" s="245"/>
      <c r="C136" s="246"/>
      <c r="D136" s="218" t="s">
        <v>163</v>
      </c>
      <c r="E136" s="247" t="s">
        <v>19</v>
      </c>
      <c r="F136" s="248" t="s">
        <v>168</v>
      </c>
      <c r="G136" s="246"/>
      <c r="H136" s="249">
        <v>214.27199999999999</v>
      </c>
      <c r="I136" s="250"/>
      <c r="J136" s="246"/>
      <c r="K136" s="246"/>
      <c r="L136" s="251"/>
      <c r="M136" s="252"/>
      <c r="N136" s="253"/>
      <c r="O136" s="253"/>
      <c r="P136" s="253"/>
      <c r="Q136" s="253"/>
      <c r="R136" s="253"/>
      <c r="S136" s="253"/>
      <c r="T136" s="254"/>
      <c r="U136" s="15"/>
      <c r="V136" s="15"/>
      <c r="W136" s="15"/>
      <c r="X136" s="15"/>
      <c r="Y136" s="15"/>
      <c r="Z136" s="15"/>
      <c r="AA136" s="15"/>
      <c r="AB136" s="15"/>
      <c r="AC136" s="15"/>
      <c r="AD136" s="15"/>
      <c r="AE136" s="15"/>
      <c r="AT136" s="255" t="s">
        <v>163</v>
      </c>
      <c r="AU136" s="255" t="s">
        <v>82</v>
      </c>
      <c r="AV136" s="15" t="s">
        <v>142</v>
      </c>
      <c r="AW136" s="15" t="s">
        <v>31</v>
      </c>
      <c r="AX136" s="15" t="s">
        <v>80</v>
      </c>
      <c r="AY136" s="255" t="s">
        <v>134</v>
      </c>
    </row>
    <row r="137" s="12" customFormat="1" ht="22.8" customHeight="1">
      <c r="A137" s="12"/>
      <c r="B137" s="189"/>
      <c r="C137" s="190"/>
      <c r="D137" s="191" t="s">
        <v>71</v>
      </c>
      <c r="E137" s="203" t="s">
        <v>176</v>
      </c>
      <c r="F137" s="203" t="s">
        <v>188</v>
      </c>
      <c r="G137" s="190"/>
      <c r="H137" s="190"/>
      <c r="I137" s="193"/>
      <c r="J137" s="204">
        <f>BK137</f>
        <v>0</v>
      </c>
      <c r="K137" s="190"/>
      <c r="L137" s="195"/>
      <c r="M137" s="196"/>
      <c r="N137" s="197"/>
      <c r="O137" s="197"/>
      <c r="P137" s="198">
        <f>SUM(P138:P158)</f>
        <v>0</v>
      </c>
      <c r="Q137" s="197"/>
      <c r="R137" s="198">
        <f>SUM(R138:R158)</f>
        <v>0</v>
      </c>
      <c r="S137" s="197"/>
      <c r="T137" s="199">
        <f>SUM(T138:T158)</f>
        <v>0</v>
      </c>
      <c r="U137" s="12"/>
      <c r="V137" s="12"/>
      <c r="W137" s="12"/>
      <c r="X137" s="12"/>
      <c r="Y137" s="12"/>
      <c r="Z137" s="12"/>
      <c r="AA137" s="12"/>
      <c r="AB137" s="12"/>
      <c r="AC137" s="12"/>
      <c r="AD137" s="12"/>
      <c r="AE137" s="12"/>
      <c r="AR137" s="200" t="s">
        <v>80</v>
      </c>
      <c r="AT137" s="201" t="s">
        <v>71</v>
      </c>
      <c r="AU137" s="201" t="s">
        <v>80</v>
      </c>
      <c r="AY137" s="200" t="s">
        <v>134</v>
      </c>
      <c r="BK137" s="202">
        <f>SUM(BK138:BK158)</f>
        <v>0</v>
      </c>
    </row>
    <row r="138" s="2" customFormat="1" ht="21.75" customHeight="1">
      <c r="A138" s="39"/>
      <c r="B138" s="40"/>
      <c r="C138" s="205" t="s">
        <v>189</v>
      </c>
      <c r="D138" s="205" t="s">
        <v>137</v>
      </c>
      <c r="E138" s="206" t="s">
        <v>190</v>
      </c>
      <c r="F138" s="207" t="s">
        <v>191</v>
      </c>
      <c r="G138" s="208" t="s">
        <v>140</v>
      </c>
      <c r="H138" s="209">
        <v>78.379999999999995</v>
      </c>
      <c r="I138" s="210"/>
      <c r="J138" s="211">
        <f>ROUND(I138*H138,2)</f>
        <v>0</v>
      </c>
      <c r="K138" s="207" t="s">
        <v>141</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142</v>
      </c>
      <c r="AT138" s="216" t="s">
        <v>137</v>
      </c>
      <c r="AU138" s="216" t="s">
        <v>82</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142</v>
      </c>
      <c r="BM138" s="216" t="s">
        <v>192</v>
      </c>
    </row>
    <row r="139" s="2" customFormat="1">
      <c r="A139" s="39"/>
      <c r="B139" s="40"/>
      <c r="C139" s="41"/>
      <c r="D139" s="218" t="s">
        <v>143</v>
      </c>
      <c r="E139" s="41"/>
      <c r="F139" s="219" t="s">
        <v>191</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82</v>
      </c>
    </row>
    <row r="140" s="2" customFormat="1">
      <c r="A140" s="39"/>
      <c r="B140" s="40"/>
      <c r="C140" s="41"/>
      <c r="D140" s="218" t="s">
        <v>146</v>
      </c>
      <c r="E140" s="41"/>
      <c r="F140" s="223" t="s">
        <v>193</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146</v>
      </c>
      <c r="AU140" s="18" t="s">
        <v>82</v>
      </c>
    </row>
    <row r="141" s="2" customFormat="1" ht="24.15" customHeight="1">
      <c r="A141" s="39"/>
      <c r="B141" s="40"/>
      <c r="C141" s="205" t="s">
        <v>162</v>
      </c>
      <c r="D141" s="205" t="s">
        <v>137</v>
      </c>
      <c r="E141" s="206" t="s">
        <v>194</v>
      </c>
      <c r="F141" s="207" t="s">
        <v>195</v>
      </c>
      <c r="G141" s="208" t="s">
        <v>140</v>
      </c>
      <c r="H141" s="209">
        <v>78.379999999999995</v>
      </c>
      <c r="I141" s="210"/>
      <c r="J141" s="211">
        <f>ROUND(I141*H141,2)</f>
        <v>0</v>
      </c>
      <c r="K141" s="207" t="s">
        <v>141</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142</v>
      </c>
      <c r="AT141" s="216" t="s">
        <v>137</v>
      </c>
      <c r="AU141" s="216" t="s">
        <v>82</v>
      </c>
      <c r="AY141" s="18" t="s">
        <v>134</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142</v>
      </c>
      <c r="BM141" s="216" t="s">
        <v>196</v>
      </c>
    </row>
    <row r="142" s="2" customFormat="1">
      <c r="A142" s="39"/>
      <c r="B142" s="40"/>
      <c r="C142" s="41"/>
      <c r="D142" s="218" t="s">
        <v>143</v>
      </c>
      <c r="E142" s="41"/>
      <c r="F142" s="219" t="s">
        <v>195</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143</v>
      </c>
      <c r="AU142" s="18" t="s">
        <v>82</v>
      </c>
    </row>
    <row r="143" s="2" customFormat="1">
      <c r="A143" s="39"/>
      <c r="B143" s="40"/>
      <c r="C143" s="41"/>
      <c r="D143" s="218" t="s">
        <v>146</v>
      </c>
      <c r="E143" s="41"/>
      <c r="F143" s="223" t="s">
        <v>197</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146</v>
      </c>
      <c r="AU143" s="18" t="s">
        <v>82</v>
      </c>
    </row>
    <row r="144" s="2" customFormat="1" ht="24.15" customHeight="1">
      <c r="A144" s="39"/>
      <c r="B144" s="40"/>
      <c r="C144" s="205" t="s">
        <v>198</v>
      </c>
      <c r="D144" s="205" t="s">
        <v>137</v>
      </c>
      <c r="E144" s="206" t="s">
        <v>199</v>
      </c>
      <c r="F144" s="207" t="s">
        <v>200</v>
      </c>
      <c r="G144" s="208" t="s">
        <v>140</v>
      </c>
      <c r="H144" s="209">
        <v>78.379999999999995</v>
      </c>
      <c r="I144" s="210"/>
      <c r="J144" s="211">
        <f>ROUND(I144*H144,2)</f>
        <v>0</v>
      </c>
      <c r="K144" s="207" t="s">
        <v>141</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142</v>
      </c>
      <c r="AT144" s="216" t="s">
        <v>137</v>
      </c>
      <c r="AU144" s="216" t="s">
        <v>82</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142</v>
      </c>
      <c r="BM144" s="216" t="s">
        <v>201</v>
      </c>
    </row>
    <row r="145" s="2" customFormat="1">
      <c r="A145" s="39"/>
      <c r="B145" s="40"/>
      <c r="C145" s="41"/>
      <c r="D145" s="218" t="s">
        <v>143</v>
      </c>
      <c r="E145" s="41"/>
      <c r="F145" s="219" t="s">
        <v>200</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82</v>
      </c>
    </row>
    <row r="146" s="2" customFormat="1">
      <c r="A146" s="39"/>
      <c r="B146" s="40"/>
      <c r="C146" s="41"/>
      <c r="D146" s="218" t="s">
        <v>146</v>
      </c>
      <c r="E146" s="41"/>
      <c r="F146" s="223" t="s">
        <v>202</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146</v>
      </c>
      <c r="AU146" s="18" t="s">
        <v>82</v>
      </c>
    </row>
    <row r="147" s="2" customFormat="1" ht="24.15" customHeight="1">
      <c r="A147" s="39"/>
      <c r="B147" s="40"/>
      <c r="C147" s="205" t="s">
        <v>172</v>
      </c>
      <c r="D147" s="205" t="s">
        <v>137</v>
      </c>
      <c r="E147" s="206" t="s">
        <v>203</v>
      </c>
      <c r="F147" s="207" t="s">
        <v>204</v>
      </c>
      <c r="G147" s="208" t="s">
        <v>140</v>
      </c>
      <c r="H147" s="209">
        <v>107.136</v>
      </c>
      <c r="I147" s="210"/>
      <c r="J147" s="211">
        <f>ROUND(I147*H147,2)</f>
        <v>0</v>
      </c>
      <c r="K147" s="207" t="s">
        <v>141</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142</v>
      </c>
      <c r="AT147" s="216" t="s">
        <v>137</v>
      </c>
      <c r="AU147" s="216" t="s">
        <v>82</v>
      </c>
      <c r="AY147" s="18" t="s">
        <v>134</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142</v>
      </c>
      <c r="BM147" s="216" t="s">
        <v>205</v>
      </c>
    </row>
    <row r="148" s="2" customFormat="1">
      <c r="A148" s="39"/>
      <c r="B148" s="40"/>
      <c r="C148" s="41"/>
      <c r="D148" s="218" t="s">
        <v>143</v>
      </c>
      <c r="E148" s="41"/>
      <c r="F148" s="219" t="s">
        <v>204</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143</v>
      </c>
      <c r="AU148" s="18" t="s">
        <v>82</v>
      </c>
    </row>
    <row r="149" s="2" customFormat="1">
      <c r="A149" s="39"/>
      <c r="B149" s="40"/>
      <c r="C149" s="41"/>
      <c r="D149" s="218" t="s">
        <v>146</v>
      </c>
      <c r="E149" s="41"/>
      <c r="F149" s="223" t="s">
        <v>193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146</v>
      </c>
      <c r="AU149" s="18" t="s">
        <v>82</v>
      </c>
    </row>
    <row r="150" s="2" customFormat="1" ht="21.75" customHeight="1">
      <c r="A150" s="39"/>
      <c r="B150" s="40"/>
      <c r="C150" s="205" t="s">
        <v>8</v>
      </c>
      <c r="D150" s="205" t="s">
        <v>137</v>
      </c>
      <c r="E150" s="206" t="s">
        <v>206</v>
      </c>
      <c r="F150" s="207" t="s">
        <v>207</v>
      </c>
      <c r="G150" s="208" t="s">
        <v>140</v>
      </c>
      <c r="H150" s="209">
        <v>185.51599999999999</v>
      </c>
      <c r="I150" s="210"/>
      <c r="J150" s="211">
        <f>ROUND(I150*H150,2)</f>
        <v>0</v>
      </c>
      <c r="K150" s="207" t="s">
        <v>141</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142</v>
      </c>
      <c r="AT150" s="216" t="s">
        <v>137</v>
      </c>
      <c r="AU150" s="216" t="s">
        <v>82</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142</v>
      </c>
      <c r="BM150" s="216" t="s">
        <v>208</v>
      </c>
    </row>
    <row r="151" s="2" customFormat="1">
      <c r="A151" s="39"/>
      <c r="B151" s="40"/>
      <c r="C151" s="41"/>
      <c r="D151" s="218" t="s">
        <v>143</v>
      </c>
      <c r="E151" s="41"/>
      <c r="F151" s="219" t="s">
        <v>207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82</v>
      </c>
    </row>
    <row r="152" s="14" customFormat="1">
      <c r="A152" s="14"/>
      <c r="B152" s="234"/>
      <c r="C152" s="235"/>
      <c r="D152" s="218" t="s">
        <v>163</v>
      </c>
      <c r="E152" s="236" t="s">
        <v>19</v>
      </c>
      <c r="F152" s="237" t="s">
        <v>209</v>
      </c>
      <c r="G152" s="235"/>
      <c r="H152" s="238">
        <v>185.51599999999999</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163</v>
      </c>
      <c r="AU152" s="244" t="s">
        <v>82</v>
      </c>
      <c r="AV152" s="14" t="s">
        <v>82</v>
      </c>
      <c r="AW152" s="14" t="s">
        <v>31</v>
      </c>
      <c r="AX152" s="14" t="s">
        <v>72</v>
      </c>
      <c r="AY152" s="244" t="s">
        <v>134</v>
      </c>
    </row>
    <row r="153" s="15" customFormat="1">
      <c r="A153" s="15"/>
      <c r="B153" s="245"/>
      <c r="C153" s="246"/>
      <c r="D153" s="218" t="s">
        <v>163</v>
      </c>
      <c r="E153" s="247" t="s">
        <v>19</v>
      </c>
      <c r="F153" s="248" t="s">
        <v>168</v>
      </c>
      <c r="G153" s="246"/>
      <c r="H153" s="249">
        <v>185.51599999999999</v>
      </c>
      <c r="I153" s="250"/>
      <c r="J153" s="246"/>
      <c r="K153" s="246"/>
      <c r="L153" s="251"/>
      <c r="M153" s="252"/>
      <c r="N153" s="253"/>
      <c r="O153" s="253"/>
      <c r="P153" s="253"/>
      <c r="Q153" s="253"/>
      <c r="R153" s="253"/>
      <c r="S153" s="253"/>
      <c r="T153" s="254"/>
      <c r="U153" s="15"/>
      <c r="V153" s="15"/>
      <c r="W153" s="15"/>
      <c r="X153" s="15"/>
      <c r="Y153" s="15"/>
      <c r="Z153" s="15"/>
      <c r="AA153" s="15"/>
      <c r="AB153" s="15"/>
      <c r="AC153" s="15"/>
      <c r="AD153" s="15"/>
      <c r="AE153" s="15"/>
      <c r="AT153" s="255" t="s">
        <v>163</v>
      </c>
      <c r="AU153" s="255" t="s">
        <v>82</v>
      </c>
      <c r="AV153" s="15" t="s">
        <v>142</v>
      </c>
      <c r="AW153" s="15" t="s">
        <v>31</v>
      </c>
      <c r="AX153" s="15" t="s">
        <v>80</v>
      </c>
      <c r="AY153" s="255" t="s">
        <v>134</v>
      </c>
    </row>
    <row r="154" s="2" customFormat="1" ht="24.15" customHeight="1">
      <c r="A154" s="39"/>
      <c r="B154" s="40"/>
      <c r="C154" s="205" t="s">
        <v>175</v>
      </c>
      <c r="D154" s="205" t="s">
        <v>137</v>
      </c>
      <c r="E154" s="206" t="s">
        <v>210</v>
      </c>
      <c r="F154" s="207" t="s">
        <v>211</v>
      </c>
      <c r="G154" s="208" t="s">
        <v>140</v>
      </c>
      <c r="H154" s="209">
        <v>3.6720000000000002</v>
      </c>
      <c r="I154" s="210"/>
      <c r="J154" s="211">
        <f>ROUND(I154*H154,2)</f>
        <v>0</v>
      </c>
      <c r="K154" s="207" t="s">
        <v>141</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142</v>
      </c>
      <c r="AT154" s="216" t="s">
        <v>137</v>
      </c>
      <c r="AU154" s="216" t="s">
        <v>82</v>
      </c>
      <c r="AY154" s="18" t="s">
        <v>134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142</v>
      </c>
      <c r="BM154" s="216" t="s">
        <v>212</v>
      </c>
    </row>
    <row r="155" s="2" customFormat="1">
      <c r="A155" s="39"/>
      <c r="B155" s="40"/>
      <c r="C155" s="41"/>
      <c r="D155" s="218" t="s">
        <v>143</v>
      </c>
      <c r="E155" s="41"/>
      <c r="F155" s="219" t="s">
        <v>211</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143</v>
      </c>
      <c r="AU155" s="18" t="s">
        <v>82</v>
      </c>
    </row>
    <row r="156" s="2" customFormat="1">
      <c r="A156" s="39"/>
      <c r="B156" s="40"/>
      <c r="C156" s="41"/>
      <c r="D156" s="218" t="s">
        <v>146</v>
      </c>
      <c r="E156" s="41"/>
      <c r="F156" s="223" t="s">
        <v>213</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146</v>
      </c>
      <c r="AU156" s="18" t="s">
        <v>82</v>
      </c>
    </row>
    <row r="157" s="14" customFormat="1">
      <c r="A157" s="14"/>
      <c r="B157" s="234"/>
      <c r="C157" s="235"/>
      <c r="D157" s="218" t="s">
        <v>163</v>
      </c>
      <c r="E157" s="236" t="s">
        <v>19</v>
      </c>
      <c r="F157" s="237" t="s">
        <v>214</v>
      </c>
      <c r="G157" s="235"/>
      <c r="H157" s="238">
        <v>3.6720000000000002</v>
      </c>
      <c r="I157" s="239"/>
      <c r="J157" s="235"/>
      <c r="K157" s="235"/>
      <c r="L157" s="240"/>
      <c r="M157" s="241"/>
      <c r="N157" s="242"/>
      <c r="O157" s="242"/>
      <c r="P157" s="242"/>
      <c r="Q157" s="242"/>
      <c r="R157" s="242"/>
      <c r="S157" s="242"/>
      <c r="T157" s="243"/>
      <c r="U157" s="14"/>
      <c r="V157" s="14"/>
      <c r="W157" s="14"/>
      <c r="X157" s="14"/>
      <c r="Y157" s="14"/>
      <c r="Z157" s="14"/>
      <c r="AA157" s="14"/>
      <c r="AB157" s="14"/>
      <c r="AC157" s="14"/>
      <c r="AD157" s="14"/>
      <c r="AE157" s="14"/>
      <c r="AT157" s="244" t="s">
        <v>163</v>
      </c>
      <c r="AU157" s="244" t="s">
        <v>82</v>
      </c>
      <c r="AV157" s="14" t="s">
        <v>82</v>
      </c>
      <c r="AW157" s="14" t="s">
        <v>31</v>
      </c>
      <c r="AX157" s="14" t="s">
        <v>72</v>
      </c>
      <c r="AY157" s="244" t="s">
        <v>134</v>
      </c>
    </row>
    <row r="158" s="15" customFormat="1">
      <c r="A158" s="15"/>
      <c r="B158" s="245"/>
      <c r="C158" s="246"/>
      <c r="D158" s="218" t="s">
        <v>163</v>
      </c>
      <c r="E158" s="247" t="s">
        <v>19</v>
      </c>
      <c r="F158" s="248" t="s">
        <v>168</v>
      </c>
      <c r="G158" s="246"/>
      <c r="H158" s="249">
        <v>3.6720000000000002</v>
      </c>
      <c r="I158" s="250"/>
      <c r="J158" s="246"/>
      <c r="K158" s="246"/>
      <c r="L158" s="251"/>
      <c r="M158" s="252"/>
      <c r="N158" s="253"/>
      <c r="O158" s="253"/>
      <c r="P158" s="253"/>
      <c r="Q158" s="253"/>
      <c r="R158" s="253"/>
      <c r="S158" s="253"/>
      <c r="T158" s="254"/>
      <c r="U158" s="15"/>
      <c r="V158" s="15"/>
      <c r="W158" s="15"/>
      <c r="X158" s="15"/>
      <c r="Y158" s="15"/>
      <c r="Z158" s="15"/>
      <c r="AA158" s="15"/>
      <c r="AB158" s="15"/>
      <c r="AC158" s="15"/>
      <c r="AD158" s="15"/>
      <c r="AE158" s="15"/>
      <c r="AT158" s="255" t="s">
        <v>163</v>
      </c>
      <c r="AU158" s="255" t="s">
        <v>82</v>
      </c>
      <c r="AV158" s="15" t="s">
        <v>142</v>
      </c>
      <c r="AW158" s="15" t="s">
        <v>31</v>
      </c>
      <c r="AX158" s="15" t="s">
        <v>80</v>
      </c>
      <c r="AY158" s="255" t="s">
        <v>134</v>
      </c>
    </row>
    <row r="159" s="12" customFormat="1" ht="22.8" customHeight="1">
      <c r="A159" s="12"/>
      <c r="B159" s="189"/>
      <c r="C159" s="190"/>
      <c r="D159" s="191" t="s">
        <v>71</v>
      </c>
      <c r="E159" s="203" t="s">
        <v>215</v>
      </c>
      <c r="F159" s="203" t="s">
        <v>216</v>
      </c>
      <c r="G159" s="190"/>
      <c r="H159" s="190"/>
      <c r="I159" s="193"/>
      <c r="J159" s="204">
        <f>BK159</f>
        <v>0</v>
      </c>
      <c r="K159" s="190"/>
      <c r="L159" s="195"/>
      <c r="M159" s="196"/>
      <c r="N159" s="197"/>
      <c r="O159" s="197"/>
      <c r="P159" s="198">
        <f>SUM(P160:P181)</f>
        <v>0</v>
      </c>
      <c r="Q159" s="197"/>
      <c r="R159" s="198">
        <f>SUM(R160:R181)</f>
        <v>0</v>
      </c>
      <c r="S159" s="197"/>
      <c r="T159" s="199">
        <f>SUM(T160:T181)</f>
        <v>0</v>
      </c>
      <c r="U159" s="12"/>
      <c r="V159" s="12"/>
      <c r="W159" s="12"/>
      <c r="X159" s="12"/>
      <c r="Y159" s="12"/>
      <c r="Z159" s="12"/>
      <c r="AA159" s="12"/>
      <c r="AB159" s="12"/>
      <c r="AC159" s="12"/>
      <c r="AD159" s="12"/>
      <c r="AE159" s="12"/>
      <c r="AR159" s="200" t="s">
        <v>80</v>
      </c>
      <c r="AT159" s="201" t="s">
        <v>71</v>
      </c>
      <c r="AU159" s="201" t="s">
        <v>80</v>
      </c>
      <c r="AY159" s="200" t="s">
        <v>134</v>
      </c>
      <c r="BK159" s="202">
        <f>SUM(BK160:BK181)</f>
        <v>0</v>
      </c>
    </row>
    <row r="160" s="2" customFormat="1" ht="24.15" customHeight="1">
      <c r="A160" s="39"/>
      <c r="B160" s="40"/>
      <c r="C160" s="205" t="s">
        <v>217</v>
      </c>
      <c r="D160" s="205" t="s">
        <v>137</v>
      </c>
      <c r="E160" s="206" t="s">
        <v>218</v>
      </c>
      <c r="F160" s="207" t="s">
        <v>219</v>
      </c>
      <c r="G160" s="208" t="s">
        <v>220</v>
      </c>
      <c r="H160" s="209">
        <v>3.79</v>
      </c>
      <c r="I160" s="210"/>
      <c r="J160" s="211">
        <f>ROUND(I160*H160,2)</f>
        <v>0</v>
      </c>
      <c r="K160" s="207" t="s">
        <v>141</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142</v>
      </c>
      <c r="AT160" s="216" t="s">
        <v>137</v>
      </c>
      <c r="AU160" s="216" t="s">
        <v>82</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142</v>
      </c>
      <c r="BM160" s="216" t="s">
        <v>221</v>
      </c>
    </row>
    <row r="161" s="2" customFormat="1">
      <c r="A161" s="39"/>
      <c r="B161" s="40"/>
      <c r="C161" s="41"/>
      <c r="D161" s="218" t="s">
        <v>143</v>
      </c>
      <c r="E161" s="41"/>
      <c r="F161" s="219" t="s">
        <v>219</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82</v>
      </c>
    </row>
    <row r="162" s="2" customFormat="1">
      <c r="A162" s="39"/>
      <c r="B162" s="40"/>
      <c r="C162" s="41"/>
      <c r="D162" s="218" t="s">
        <v>146</v>
      </c>
      <c r="E162" s="41"/>
      <c r="F162" s="223" t="s">
        <v>222</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146</v>
      </c>
      <c r="AU162" s="18" t="s">
        <v>82</v>
      </c>
    </row>
    <row r="163" s="2" customFormat="1" ht="33" customHeight="1">
      <c r="A163" s="39"/>
      <c r="B163" s="40"/>
      <c r="C163" s="205" t="s">
        <v>179</v>
      </c>
      <c r="D163" s="205" t="s">
        <v>137</v>
      </c>
      <c r="E163" s="206" t="s">
        <v>223</v>
      </c>
      <c r="F163" s="207" t="s">
        <v>224</v>
      </c>
      <c r="G163" s="208" t="s">
        <v>220</v>
      </c>
      <c r="H163" s="209">
        <v>7.5800000000000001</v>
      </c>
      <c r="I163" s="210"/>
      <c r="J163" s="211">
        <f>ROUND(I163*H163,2)</f>
        <v>0</v>
      </c>
      <c r="K163" s="207" t="s">
        <v>141</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142</v>
      </c>
      <c r="AT163" s="216" t="s">
        <v>137</v>
      </c>
      <c r="AU163" s="216" t="s">
        <v>82</v>
      </c>
      <c r="AY163" s="18" t="s">
        <v>134</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142</v>
      </c>
      <c r="BM163" s="216" t="s">
        <v>225</v>
      </c>
    </row>
    <row r="164" s="2" customFormat="1">
      <c r="A164" s="39"/>
      <c r="B164" s="40"/>
      <c r="C164" s="41"/>
      <c r="D164" s="218" t="s">
        <v>143</v>
      </c>
      <c r="E164" s="41"/>
      <c r="F164" s="219" t="s">
        <v>224</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143</v>
      </c>
      <c r="AU164" s="18" t="s">
        <v>82</v>
      </c>
    </row>
    <row r="165" s="2" customFormat="1">
      <c r="A165" s="39"/>
      <c r="B165" s="40"/>
      <c r="C165" s="41"/>
      <c r="D165" s="218" t="s">
        <v>146</v>
      </c>
      <c r="E165" s="41"/>
      <c r="F165" s="223" t="s">
        <v>222</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146</v>
      </c>
      <c r="AU165" s="18" t="s">
        <v>82</v>
      </c>
    </row>
    <row r="166" s="14" customFormat="1">
      <c r="A166" s="14"/>
      <c r="B166" s="234"/>
      <c r="C166" s="235"/>
      <c r="D166" s="218" t="s">
        <v>163</v>
      </c>
      <c r="E166" s="236" t="s">
        <v>19</v>
      </c>
      <c r="F166" s="237" t="s">
        <v>226</v>
      </c>
      <c r="G166" s="235"/>
      <c r="H166" s="238">
        <v>7.5800000000000001</v>
      </c>
      <c r="I166" s="239"/>
      <c r="J166" s="235"/>
      <c r="K166" s="235"/>
      <c r="L166" s="240"/>
      <c r="M166" s="241"/>
      <c r="N166" s="242"/>
      <c r="O166" s="242"/>
      <c r="P166" s="242"/>
      <c r="Q166" s="242"/>
      <c r="R166" s="242"/>
      <c r="S166" s="242"/>
      <c r="T166" s="243"/>
      <c r="U166" s="14"/>
      <c r="V166" s="14"/>
      <c r="W166" s="14"/>
      <c r="X166" s="14"/>
      <c r="Y166" s="14"/>
      <c r="Z166" s="14"/>
      <c r="AA166" s="14"/>
      <c r="AB166" s="14"/>
      <c r="AC166" s="14"/>
      <c r="AD166" s="14"/>
      <c r="AE166" s="14"/>
      <c r="AT166" s="244" t="s">
        <v>163</v>
      </c>
      <c r="AU166" s="244" t="s">
        <v>82</v>
      </c>
      <c r="AV166" s="14" t="s">
        <v>82</v>
      </c>
      <c r="AW166" s="14" t="s">
        <v>31</v>
      </c>
      <c r="AX166" s="14" t="s">
        <v>72</v>
      </c>
      <c r="AY166" s="244" t="s">
        <v>134</v>
      </c>
    </row>
    <row r="167" s="15" customFormat="1">
      <c r="A167" s="15"/>
      <c r="B167" s="245"/>
      <c r="C167" s="246"/>
      <c r="D167" s="218" t="s">
        <v>163</v>
      </c>
      <c r="E167" s="247" t="s">
        <v>19</v>
      </c>
      <c r="F167" s="248" t="s">
        <v>168</v>
      </c>
      <c r="G167" s="246"/>
      <c r="H167" s="249">
        <v>7.5800000000000001</v>
      </c>
      <c r="I167" s="250"/>
      <c r="J167" s="246"/>
      <c r="K167" s="246"/>
      <c r="L167" s="251"/>
      <c r="M167" s="252"/>
      <c r="N167" s="253"/>
      <c r="O167" s="253"/>
      <c r="P167" s="253"/>
      <c r="Q167" s="253"/>
      <c r="R167" s="253"/>
      <c r="S167" s="253"/>
      <c r="T167" s="254"/>
      <c r="U167" s="15"/>
      <c r="V167" s="15"/>
      <c r="W167" s="15"/>
      <c r="X167" s="15"/>
      <c r="Y167" s="15"/>
      <c r="Z167" s="15"/>
      <c r="AA167" s="15"/>
      <c r="AB167" s="15"/>
      <c r="AC167" s="15"/>
      <c r="AD167" s="15"/>
      <c r="AE167" s="15"/>
      <c r="AT167" s="255" t="s">
        <v>163</v>
      </c>
      <c r="AU167" s="255" t="s">
        <v>82</v>
      </c>
      <c r="AV167" s="15" t="s">
        <v>142</v>
      </c>
      <c r="AW167" s="15" t="s">
        <v>31</v>
      </c>
      <c r="AX167" s="15" t="s">
        <v>80</v>
      </c>
      <c r="AY167" s="255" t="s">
        <v>134</v>
      </c>
    </row>
    <row r="168" s="2" customFormat="1" ht="21.75" customHeight="1">
      <c r="A168" s="39"/>
      <c r="B168" s="40"/>
      <c r="C168" s="205" t="s">
        <v>227</v>
      </c>
      <c r="D168" s="205" t="s">
        <v>137</v>
      </c>
      <c r="E168" s="206" t="s">
        <v>228</v>
      </c>
      <c r="F168" s="207" t="s">
        <v>229</v>
      </c>
      <c r="G168" s="208" t="s">
        <v>220</v>
      </c>
      <c r="H168" s="209">
        <v>3.79</v>
      </c>
      <c r="I168" s="210"/>
      <c r="J168" s="211">
        <f>ROUND(I168*H168,2)</f>
        <v>0</v>
      </c>
      <c r="K168" s="207" t="s">
        <v>141</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142</v>
      </c>
      <c r="AT168" s="216" t="s">
        <v>137</v>
      </c>
      <c r="AU168" s="216" t="s">
        <v>82</v>
      </c>
      <c r="AY168" s="18" t="s">
        <v>134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142</v>
      </c>
      <c r="BM168" s="216" t="s">
        <v>230</v>
      </c>
    </row>
    <row r="169" s="2" customFormat="1">
      <c r="A169" s="39"/>
      <c r="B169" s="40"/>
      <c r="C169" s="41"/>
      <c r="D169" s="218" t="s">
        <v>143</v>
      </c>
      <c r="E169" s="41"/>
      <c r="F169" s="219" t="s">
        <v>229</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143</v>
      </c>
      <c r="AU169" s="18" t="s">
        <v>82</v>
      </c>
    </row>
    <row r="170" s="2" customFormat="1">
      <c r="A170" s="39"/>
      <c r="B170" s="40"/>
      <c r="C170" s="41"/>
      <c r="D170" s="218" t="s">
        <v>146</v>
      </c>
      <c r="E170" s="41"/>
      <c r="F170" s="223" t="s">
        <v>231</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146</v>
      </c>
      <c r="AU170" s="18" t="s">
        <v>82</v>
      </c>
    </row>
    <row r="171" s="2" customFormat="1" ht="24.15" customHeight="1">
      <c r="A171" s="39"/>
      <c r="B171" s="40"/>
      <c r="C171" s="205" t="s">
        <v>186</v>
      </c>
      <c r="D171" s="205" t="s">
        <v>137</v>
      </c>
      <c r="E171" s="206" t="s">
        <v>232</v>
      </c>
      <c r="F171" s="207" t="s">
        <v>233</v>
      </c>
      <c r="G171" s="208" t="s">
        <v>220</v>
      </c>
      <c r="H171" s="209">
        <v>37.899999999999999</v>
      </c>
      <c r="I171" s="210"/>
      <c r="J171" s="211">
        <f>ROUND(I171*H171,2)</f>
        <v>0</v>
      </c>
      <c r="K171" s="207" t="s">
        <v>141</v>
      </c>
      <c r="L171" s="45"/>
      <c r="M171" s="212" t="s">
        <v>19</v>
      </c>
      <c r="N171" s="213"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142</v>
      </c>
      <c r="AT171" s="216" t="s">
        <v>137</v>
      </c>
      <c r="AU171" s="216" t="s">
        <v>82</v>
      </c>
      <c r="AY171" s="18" t="s">
        <v>134</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142</v>
      </c>
      <c r="BM171" s="216" t="s">
        <v>234</v>
      </c>
    </row>
    <row r="172" s="2" customFormat="1">
      <c r="A172" s="39"/>
      <c r="B172" s="40"/>
      <c r="C172" s="41"/>
      <c r="D172" s="218" t="s">
        <v>143</v>
      </c>
      <c r="E172" s="41"/>
      <c r="F172" s="219" t="s">
        <v>233</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143</v>
      </c>
      <c r="AU172" s="18" t="s">
        <v>82</v>
      </c>
    </row>
    <row r="173" s="2" customFormat="1">
      <c r="A173" s="39"/>
      <c r="B173" s="40"/>
      <c r="C173" s="41"/>
      <c r="D173" s="218" t="s">
        <v>146</v>
      </c>
      <c r="E173" s="41"/>
      <c r="F173" s="223" t="s">
        <v>231</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146</v>
      </c>
      <c r="AU173" s="18" t="s">
        <v>82</v>
      </c>
    </row>
    <row r="174" s="14" customFormat="1">
      <c r="A174" s="14"/>
      <c r="B174" s="234"/>
      <c r="C174" s="235"/>
      <c r="D174" s="218" t="s">
        <v>163</v>
      </c>
      <c r="E174" s="236" t="s">
        <v>19</v>
      </c>
      <c r="F174" s="237" t="s">
        <v>235</v>
      </c>
      <c r="G174" s="235"/>
      <c r="H174" s="238">
        <v>37.899999999999999</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163</v>
      </c>
      <c r="AU174" s="244" t="s">
        <v>82</v>
      </c>
      <c r="AV174" s="14" t="s">
        <v>82</v>
      </c>
      <c r="AW174" s="14" t="s">
        <v>31</v>
      </c>
      <c r="AX174" s="14" t="s">
        <v>72</v>
      </c>
      <c r="AY174" s="244" t="s">
        <v>134</v>
      </c>
    </row>
    <row r="175" s="15" customFormat="1">
      <c r="A175" s="15"/>
      <c r="B175" s="245"/>
      <c r="C175" s="246"/>
      <c r="D175" s="218" t="s">
        <v>163</v>
      </c>
      <c r="E175" s="247" t="s">
        <v>19</v>
      </c>
      <c r="F175" s="248" t="s">
        <v>168</v>
      </c>
      <c r="G175" s="246"/>
      <c r="H175" s="249">
        <v>37.899999999999999</v>
      </c>
      <c r="I175" s="250"/>
      <c r="J175" s="246"/>
      <c r="K175" s="246"/>
      <c r="L175" s="251"/>
      <c r="M175" s="252"/>
      <c r="N175" s="253"/>
      <c r="O175" s="253"/>
      <c r="P175" s="253"/>
      <c r="Q175" s="253"/>
      <c r="R175" s="253"/>
      <c r="S175" s="253"/>
      <c r="T175" s="254"/>
      <c r="U175" s="15"/>
      <c r="V175" s="15"/>
      <c r="W175" s="15"/>
      <c r="X175" s="15"/>
      <c r="Y175" s="15"/>
      <c r="Z175" s="15"/>
      <c r="AA175" s="15"/>
      <c r="AB175" s="15"/>
      <c r="AC175" s="15"/>
      <c r="AD175" s="15"/>
      <c r="AE175" s="15"/>
      <c r="AT175" s="255" t="s">
        <v>163</v>
      </c>
      <c r="AU175" s="255" t="s">
        <v>82</v>
      </c>
      <c r="AV175" s="15" t="s">
        <v>142</v>
      </c>
      <c r="AW175" s="15" t="s">
        <v>31</v>
      </c>
      <c r="AX175" s="15" t="s">
        <v>80</v>
      </c>
      <c r="AY175" s="255" t="s">
        <v>134</v>
      </c>
    </row>
    <row r="176" s="2" customFormat="1" ht="24.15" customHeight="1">
      <c r="A176" s="39"/>
      <c r="B176" s="40"/>
      <c r="C176" s="205" t="s">
        <v>7</v>
      </c>
      <c r="D176" s="205" t="s">
        <v>137</v>
      </c>
      <c r="E176" s="206" t="s">
        <v>236</v>
      </c>
      <c r="F176" s="207" t="s">
        <v>237</v>
      </c>
      <c r="G176" s="208" t="s">
        <v>220</v>
      </c>
      <c r="H176" s="209">
        <v>3.79</v>
      </c>
      <c r="I176" s="210"/>
      <c r="J176" s="211">
        <f>ROUND(I176*H176,2)</f>
        <v>0</v>
      </c>
      <c r="K176" s="207" t="s">
        <v>141</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142</v>
      </c>
      <c r="AT176" s="216" t="s">
        <v>137</v>
      </c>
      <c r="AU176" s="216" t="s">
        <v>82</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142</v>
      </c>
      <c r="BM176" s="216" t="s">
        <v>238</v>
      </c>
    </row>
    <row r="177" s="2" customFormat="1">
      <c r="A177" s="39"/>
      <c r="B177" s="40"/>
      <c r="C177" s="41"/>
      <c r="D177" s="218" t="s">
        <v>143</v>
      </c>
      <c r="E177" s="41"/>
      <c r="F177" s="219" t="s">
        <v>237</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82</v>
      </c>
    </row>
    <row r="178" s="2" customFormat="1">
      <c r="A178" s="39"/>
      <c r="B178" s="40"/>
      <c r="C178" s="41"/>
      <c r="D178" s="218" t="s">
        <v>146</v>
      </c>
      <c r="E178" s="41"/>
      <c r="F178" s="223" t="s">
        <v>239</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146</v>
      </c>
      <c r="AU178" s="18" t="s">
        <v>82</v>
      </c>
    </row>
    <row r="179" s="2" customFormat="1" ht="33" customHeight="1">
      <c r="A179" s="39"/>
      <c r="B179" s="40"/>
      <c r="C179" s="205" t="s">
        <v>192</v>
      </c>
      <c r="D179" s="205" t="s">
        <v>137</v>
      </c>
      <c r="E179" s="206" t="s">
        <v>240</v>
      </c>
      <c r="F179" s="207" t="s">
        <v>241</v>
      </c>
      <c r="G179" s="208" t="s">
        <v>220</v>
      </c>
      <c r="H179" s="209">
        <v>5.0309999999999997</v>
      </c>
      <c r="I179" s="210"/>
      <c r="J179" s="211">
        <f>ROUND(I179*H179,2)</f>
        <v>0</v>
      </c>
      <c r="K179" s="207" t="s">
        <v>141</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142</v>
      </c>
      <c r="AT179" s="216" t="s">
        <v>137</v>
      </c>
      <c r="AU179" s="216" t="s">
        <v>82</v>
      </c>
      <c r="AY179" s="18" t="s">
        <v>134</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142</v>
      </c>
      <c r="BM179" s="216" t="s">
        <v>242</v>
      </c>
    </row>
    <row r="180" s="2" customFormat="1">
      <c r="A180" s="39"/>
      <c r="B180" s="40"/>
      <c r="C180" s="41"/>
      <c r="D180" s="218" t="s">
        <v>143</v>
      </c>
      <c r="E180" s="41"/>
      <c r="F180" s="219" t="s">
        <v>241</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143</v>
      </c>
      <c r="AU180" s="18" t="s">
        <v>82</v>
      </c>
    </row>
    <row r="181" s="2" customFormat="1">
      <c r="A181" s="39"/>
      <c r="B181" s="40"/>
      <c r="C181" s="41"/>
      <c r="D181" s="218" t="s">
        <v>146</v>
      </c>
      <c r="E181" s="41"/>
      <c r="F181" s="223" t="s">
        <v>243</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146</v>
      </c>
      <c r="AU181" s="18" t="s">
        <v>82</v>
      </c>
    </row>
    <row r="182" s="12" customFormat="1" ht="25.92" customHeight="1">
      <c r="A182" s="12"/>
      <c r="B182" s="189"/>
      <c r="C182" s="190"/>
      <c r="D182" s="191" t="s">
        <v>71</v>
      </c>
      <c r="E182" s="192" t="s">
        <v>244</v>
      </c>
      <c r="F182" s="192" t="s">
        <v>245</v>
      </c>
      <c r="G182" s="190"/>
      <c r="H182" s="190"/>
      <c r="I182" s="193"/>
      <c r="J182" s="194">
        <f>BK182</f>
        <v>0</v>
      </c>
      <c r="K182" s="190"/>
      <c r="L182" s="195"/>
      <c r="M182" s="196"/>
      <c r="N182" s="197"/>
      <c r="O182" s="197"/>
      <c r="P182" s="198">
        <f>P183+P198+P220+P251+P262+P277+P323+P332+P376+P405+P449</f>
        <v>0</v>
      </c>
      <c r="Q182" s="197"/>
      <c r="R182" s="198">
        <f>R183+R198+R220+R251+R262+R277+R323+R332+R376+R405+R449</f>
        <v>0</v>
      </c>
      <c r="S182" s="197"/>
      <c r="T182" s="199">
        <f>T183+T198+T220+T251+T262+T277+T323+T332+T376+T405+T449</f>
        <v>0</v>
      </c>
      <c r="U182" s="12"/>
      <c r="V182" s="12"/>
      <c r="W182" s="12"/>
      <c r="X182" s="12"/>
      <c r="Y182" s="12"/>
      <c r="Z182" s="12"/>
      <c r="AA182" s="12"/>
      <c r="AB182" s="12"/>
      <c r="AC182" s="12"/>
      <c r="AD182" s="12"/>
      <c r="AE182" s="12"/>
      <c r="AR182" s="200" t="s">
        <v>82</v>
      </c>
      <c r="AT182" s="201" t="s">
        <v>71</v>
      </c>
      <c r="AU182" s="201" t="s">
        <v>72</v>
      </c>
      <c r="AY182" s="200" t="s">
        <v>134</v>
      </c>
      <c r="BK182" s="202">
        <f>BK183+BK198+BK220+BK251+BK262+BK277+BK323+BK332+BK376+BK405+BK449</f>
        <v>0</v>
      </c>
    </row>
    <row r="183" s="12" customFormat="1" ht="22.8" customHeight="1">
      <c r="A183" s="12"/>
      <c r="B183" s="189"/>
      <c r="C183" s="190"/>
      <c r="D183" s="191" t="s">
        <v>71</v>
      </c>
      <c r="E183" s="203" t="s">
        <v>246</v>
      </c>
      <c r="F183" s="203" t="s">
        <v>247</v>
      </c>
      <c r="G183" s="190"/>
      <c r="H183" s="190"/>
      <c r="I183" s="193"/>
      <c r="J183" s="204">
        <f>BK183</f>
        <v>0</v>
      </c>
      <c r="K183" s="190"/>
      <c r="L183" s="195"/>
      <c r="M183" s="196"/>
      <c r="N183" s="197"/>
      <c r="O183" s="197"/>
      <c r="P183" s="198">
        <f>SUM(P184:P197)</f>
        <v>0</v>
      </c>
      <c r="Q183" s="197"/>
      <c r="R183" s="198">
        <f>SUM(R184:R197)</f>
        <v>0</v>
      </c>
      <c r="S183" s="197"/>
      <c r="T183" s="199">
        <f>SUM(T184:T197)</f>
        <v>0</v>
      </c>
      <c r="U183" s="12"/>
      <c r="V183" s="12"/>
      <c r="W183" s="12"/>
      <c r="X183" s="12"/>
      <c r="Y183" s="12"/>
      <c r="Z183" s="12"/>
      <c r="AA183" s="12"/>
      <c r="AB183" s="12"/>
      <c r="AC183" s="12"/>
      <c r="AD183" s="12"/>
      <c r="AE183" s="12"/>
      <c r="AR183" s="200" t="s">
        <v>82</v>
      </c>
      <c r="AT183" s="201" t="s">
        <v>71</v>
      </c>
      <c r="AU183" s="201" t="s">
        <v>80</v>
      </c>
      <c r="AY183" s="200" t="s">
        <v>134</v>
      </c>
      <c r="BK183" s="202">
        <f>SUM(BK184:BK197)</f>
        <v>0</v>
      </c>
    </row>
    <row r="184" s="2" customFormat="1" ht="16.5" customHeight="1">
      <c r="A184" s="39"/>
      <c r="B184" s="40"/>
      <c r="C184" s="205" t="s">
        <v>248</v>
      </c>
      <c r="D184" s="205" t="s">
        <v>137</v>
      </c>
      <c r="E184" s="206" t="s">
        <v>249</v>
      </c>
      <c r="F184" s="207" t="s">
        <v>250</v>
      </c>
      <c r="G184" s="208" t="s">
        <v>251</v>
      </c>
      <c r="H184" s="209">
        <v>2</v>
      </c>
      <c r="I184" s="210"/>
      <c r="J184" s="211">
        <f>ROUND(I184*H184,2)</f>
        <v>0</v>
      </c>
      <c r="K184" s="207" t="s">
        <v>141</v>
      </c>
      <c r="L184" s="45"/>
      <c r="M184" s="212" t="s">
        <v>19</v>
      </c>
      <c r="N184" s="213"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175</v>
      </c>
      <c r="AT184" s="216" t="s">
        <v>137</v>
      </c>
      <c r="AU184" s="216" t="s">
        <v>82</v>
      </c>
      <c r="AY184" s="18" t="s">
        <v>134</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175</v>
      </c>
      <c r="BM184" s="216" t="s">
        <v>252</v>
      </c>
    </row>
    <row r="185" s="2" customFormat="1">
      <c r="A185" s="39"/>
      <c r="B185" s="40"/>
      <c r="C185" s="41"/>
      <c r="D185" s="218" t="s">
        <v>143</v>
      </c>
      <c r="E185" s="41"/>
      <c r="F185" s="219" t="s">
        <v>250</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143</v>
      </c>
      <c r="AU185" s="18" t="s">
        <v>82</v>
      </c>
    </row>
    <row r="186" s="2" customFormat="1" ht="16.5" customHeight="1">
      <c r="A186" s="39"/>
      <c r="B186" s="40"/>
      <c r="C186" s="205" t="s">
        <v>196</v>
      </c>
      <c r="D186" s="205" t="s">
        <v>137</v>
      </c>
      <c r="E186" s="206" t="s">
        <v>253</v>
      </c>
      <c r="F186" s="207" t="s">
        <v>254</v>
      </c>
      <c r="G186" s="208" t="s">
        <v>255</v>
      </c>
      <c r="H186" s="209">
        <v>1</v>
      </c>
      <c r="I186" s="210"/>
      <c r="J186" s="211">
        <f>ROUND(I186*H186,2)</f>
        <v>0</v>
      </c>
      <c r="K186" s="207" t="s">
        <v>141</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175</v>
      </c>
      <c r="AT186" s="216" t="s">
        <v>137</v>
      </c>
      <c r="AU186" s="216" t="s">
        <v>82</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175</v>
      </c>
      <c r="BM186" s="216" t="s">
        <v>256</v>
      </c>
    </row>
    <row r="187" s="2" customFormat="1">
      <c r="A187" s="39"/>
      <c r="B187" s="40"/>
      <c r="C187" s="41"/>
      <c r="D187" s="218" t="s">
        <v>143</v>
      </c>
      <c r="E187" s="41"/>
      <c r="F187" s="219" t="s">
        <v>254</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82</v>
      </c>
    </row>
    <row r="188" s="2" customFormat="1">
      <c r="A188" s="39"/>
      <c r="B188" s="40"/>
      <c r="C188" s="41"/>
      <c r="D188" s="218" t="s">
        <v>146</v>
      </c>
      <c r="E188" s="41"/>
      <c r="F188" s="223" t="s">
        <v>257</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146</v>
      </c>
      <c r="AU188" s="18" t="s">
        <v>82</v>
      </c>
    </row>
    <row r="189" s="2" customFormat="1" ht="16.5" customHeight="1">
      <c r="A189" s="39"/>
      <c r="B189" s="40"/>
      <c r="C189" s="205" t="s">
        <v>258</v>
      </c>
      <c r="D189" s="205" t="s">
        <v>137</v>
      </c>
      <c r="E189" s="206" t="s">
        <v>259</v>
      </c>
      <c r="F189" s="207" t="s">
        <v>260</v>
      </c>
      <c r="G189" s="208" t="s">
        <v>251</v>
      </c>
      <c r="H189" s="209">
        <v>2</v>
      </c>
      <c r="I189" s="210"/>
      <c r="J189" s="211">
        <f>ROUND(I189*H189,2)</f>
        <v>0</v>
      </c>
      <c r="K189" s="207" t="s">
        <v>141</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175</v>
      </c>
      <c r="AT189" s="216" t="s">
        <v>137</v>
      </c>
      <c r="AU189" s="216" t="s">
        <v>82</v>
      </c>
      <c r="AY189" s="18" t="s">
        <v>134</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175</v>
      </c>
      <c r="BM189" s="216" t="s">
        <v>261</v>
      </c>
    </row>
    <row r="190" s="2" customFormat="1">
      <c r="A190" s="39"/>
      <c r="B190" s="40"/>
      <c r="C190" s="41"/>
      <c r="D190" s="218" t="s">
        <v>143</v>
      </c>
      <c r="E190" s="41"/>
      <c r="F190" s="219" t="s">
        <v>260</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143</v>
      </c>
      <c r="AU190" s="18" t="s">
        <v>82</v>
      </c>
    </row>
    <row r="191" s="2" customFormat="1">
      <c r="A191" s="39"/>
      <c r="B191" s="40"/>
      <c r="C191" s="41"/>
      <c r="D191" s="218" t="s">
        <v>146</v>
      </c>
      <c r="E191" s="41"/>
      <c r="F191" s="223" t="s">
        <v>262</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146</v>
      </c>
      <c r="AU191" s="18" t="s">
        <v>82</v>
      </c>
    </row>
    <row r="192" s="2" customFormat="1" ht="16.5" customHeight="1">
      <c r="A192" s="39"/>
      <c r="B192" s="40"/>
      <c r="C192" s="205" t="s">
        <v>201</v>
      </c>
      <c r="D192" s="205" t="s">
        <v>137</v>
      </c>
      <c r="E192" s="206" t="s">
        <v>263</v>
      </c>
      <c r="F192" s="207" t="s">
        <v>264</v>
      </c>
      <c r="G192" s="208" t="s">
        <v>255</v>
      </c>
      <c r="H192" s="209">
        <v>1</v>
      </c>
      <c r="I192" s="210"/>
      <c r="J192" s="211">
        <f>ROUND(I192*H192,2)</f>
        <v>0</v>
      </c>
      <c r="K192" s="207" t="s">
        <v>141</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175</v>
      </c>
      <c r="AT192" s="216" t="s">
        <v>137</v>
      </c>
      <c r="AU192" s="216" t="s">
        <v>82</v>
      </c>
      <c r="AY192" s="18" t="s">
        <v>134</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175</v>
      </c>
      <c r="BM192" s="216" t="s">
        <v>265</v>
      </c>
    </row>
    <row r="193" s="2" customFormat="1">
      <c r="A193" s="39"/>
      <c r="B193" s="40"/>
      <c r="C193" s="41"/>
      <c r="D193" s="218" t="s">
        <v>143</v>
      </c>
      <c r="E193" s="41"/>
      <c r="F193" s="219" t="s">
        <v>264</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143</v>
      </c>
      <c r="AU193" s="18" t="s">
        <v>82</v>
      </c>
    </row>
    <row r="194" s="2" customFormat="1">
      <c r="A194" s="39"/>
      <c r="B194" s="40"/>
      <c r="C194" s="41"/>
      <c r="D194" s="218" t="s">
        <v>146</v>
      </c>
      <c r="E194" s="41"/>
      <c r="F194" s="223" t="s">
        <v>266</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146</v>
      </c>
      <c r="AU194" s="18" t="s">
        <v>82</v>
      </c>
    </row>
    <row r="195" s="2" customFormat="1" ht="24.15" customHeight="1">
      <c r="A195" s="39"/>
      <c r="B195" s="40"/>
      <c r="C195" s="205" t="s">
        <v>267</v>
      </c>
      <c r="D195" s="205" t="s">
        <v>137</v>
      </c>
      <c r="E195" s="206" t="s">
        <v>268</v>
      </c>
      <c r="F195" s="207" t="s">
        <v>269</v>
      </c>
      <c r="G195" s="208" t="s">
        <v>220</v>
      </c>
      <c r="H195" s="209">
        <v>0.001</v>
      </c>
      <c r="I195" s="210"/>
      <c r="J195" s="211">
        <f>ROUND(I195*H195,2)</f>
        <v>0</v>
      </c>
      <c r="K195" s="207" t="s">
        <v>141</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175</v>
      </c>
      <c r="AT195" s="216" t="s">
        <v>137</v>
      </c>
      <c r="AU195" s="216" t="s">
        <v>82</v>
      </c>
      <c r="AY195" s="18" t="s">
        <v>134</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175</v>
      </c>
      <c r="BM195" s="216" t="s">
        <v>270</v>
      </c>
    </row>
    <row r="196" s="2" customFormat="1">
      <c r="A196" s="39"/>
      <c r="B196" s="40"/>
      <c r="C196" s="41"/>
      <c r="D196" s="218" t="s">
        <v>143</v>
      </c>
      <c r="E196" s="41"/>
      <c r="F196" s="219" t="s">
        <v>269</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143</v>
      </c>
      <c r="AU196" s="18" t="s">
        <v>82</v>
      </c>
    </row>
    <row r="197" s="2" customFormat="1">
      <c r="A197" s="39"/>
      <c r="B197" s="40"/>
      <c r="C197" s="41"/>
      <c r="D197" s="218" t="s">
        <v>146</v>
      </c>
      <c r="E197" s="41"/>
      <c r="F197" s="223" t="s">
        <v>271</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146</v>
      </c>
      <c r="AU197" s="18" t="s">
        <v>82</v>
      </c>
    </row>
    <row r="198" s="12" customFormat="1" ht="22.8" customHeight="1">
      <c r="A198" s="12"/>
      <c r="B198" s="189"/>
      <c r="C198" s="190"/>
      <c r="D198" s="191" t="s">
        <v>71</v>
      </c>
      <c r="E198" s="203" t="s">
        <v>272</v>
      </c>
      <c r="F198" s="203" t="s">
        <v>273</v>
      </c>
      <c r="G198" s="190"/>
      <c r="H198" s="190"/>
      <c r="I198" s="193"/>
      <c r="J198" s="204">
        <f>BK198</f>
        <v>0</v>
      </c>
      <c r="K198" s="190"/>
      <c r="L198" s="195"/>
      <c r="M198" s="196"/>
      <c r="N198" s="197"/>
      <c r="O198" s="197"/>
      <c r="P198" s="198">
        <f>SUM(P199:P219)</f>
        <v>0</v>
      </c>
      <c r="Q198" s="197"/>
      <c r="R198" s="198">
        <f>SUM(R199:R219)</f>
        <v>0</v>
      </c>
      <c r="S198" s="197"/>
      <c r="T198" s="199">
        <f>SUM(T199:T219)</f>
        <v>0</v>
      </c>
      <c r="U198" s="12"/>
      <c r="V198" s="12"/>
      <c r="W198" s="12"/>
      <c r="X198" s="12"/>
      <c r="Y198" s="12"/>
      <c r="Z198" s="12"/>
      <c r="AA198" s="12"/>
      <c r="AB198" s="12"/>
      <c r="AC198" s="12"/>
      <c r="AD198" s="12"/>
      <c r="AE198" s="12"/>
      <c r="AR198" s="200" t="s">
        <v>82</v>
      </c>
      <c r="AT198" s="201" t="s">
        <v>71</v>
      </c>
      <c r="AU198" s="201" t="s">
        <v>80</v>
      </c>
      <c r="AY198" s="200" t="s">
        <v>134</v>
      </c>
      <c r="BK198" s="202">
        <f>SUM(BK199:BK219)</f>
        <v>0</v>
      </c>
    </row>
    <row r="199" s="2" customFormat="1" ht="16.5" customHeight="1">
      <c r="A199" s="39"/>
      <c r="B199" s="40"/>
      <c r="C199" s="205" t="s">
        <v>205</v>
      </c>
      <c r="D199" s="205" t="s">
        <v>137</v>
      </c>
      <c r="E199" s="206" t="s">
        <v>274</v>
      </c>
      <c r="F199" s="207" t="s">
        <v>275</v>
      </c>
      <c r="G199" s="208" t="s">
        <v>251</v>
      </c>
      <c r="H199" s="209">
        <v>2</v>
      </c>
      <c r="I199" s="210"/>
      <c r="J199" s="211">
        <f>ROUND(I199*H199,2)</f>
        <v>0</v>
      </c>
      <c r="K199" s="207" t="s">
        <v>141</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175</v>
      </c>
      <c r="AT199" s="216" t="s">
        <v>137</v>
      </c>
      <c r="AU199" s="216" t="s">
        <v>82</v>
      </c>
      <c r="AY199" s="18" t="s">
        <v>134</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175</v>
      </c>
      <c r="BM199" s="216" t="s">
        <v>276</v>
      </c>
    </row>
    <row r="200" s="2" customFormat="1">
      <c r="A200" s="39"/>
      <c r="B200" s="40"/>
      <c r="C200" s="41"/>
      <c r="D200" s="218" t="s">
        <v>143</v>
      </c>
      <c r="E200" s="41"/>
      <c r="F200" s="219" t="s">
        <v>275</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143</v>
      </c>
      <c r="AU200" s="18" t="s">
        <v>82</v>
      </c>
    </row>
    <row r="201" s="2" customFormat="1">
      <c r="A201" s="39"/>
      <c r="B201" s="40"/>
      <c r="C201" s="41"/>
      <c r="D201" s="218" t="s">
        <v>146</v>
      </c>
      <c r="E201" s="41"/>
      <c r="F201" s="223" t="s">
        <v>277</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146</v>
      </c>
      <c r="AU201" s="18" t="s">
        <v>82</v>
      </c>
    </row>
    <row r="202" s="2" customFormat="1" ht="21.75" customHeight="1">
      <c r="A202" s="39"/>
      <c r="B202" s="40"/>
      <c r="C202" s="205" t="s">
        <v>278</v>
      </c>
      <c r="D202" s="205" t="s">
        <v>137</v>
      </c>
      <c r="E202" s="206" t="s">
        <v>279</v>
      </c>
      <c r="F202" s="207" t="s">
        <v>280</v>
      </c>
      <c r="G202" s="208" t="s">
        <v>255</v>
      </c>
      <c r="H202" s="209">
        <v>2</v>
      </c>
      <c r="I202" s="210"/>
      <c r="J202" s="211">
        <f>ROUND(I202*H202,2)</f>
        <v>0</v>
      </c>
      <c r="K202" s="207" t="s">
        <v>141</v>
      </c>
      <c r="L202" s="45"/>
      <c r="M202" s="212" t="s">
        <v>19</v>
      </c>
      <c r="N202" s="213" t="s">
        <v>43</v>
      </c>
      <c r="O202" s="85"/>
      <c r="P202" s="214">
        <f>O202*H202</f>
        <v>0</v>
      </c>
      <c r="Q202" s="214">
        <v>0</v>
      </c>
      <c r="R202" s="214">
        <f>Q202*H202</f>
        <v>0</v>
      </c>
      <c r="S202" s="214">
        <v>0</v>
      </c>
      <c r="T202" s="215">
        <f>S202*H202</f>
        <v>0</v>
      </c>
      <c r="U202" s="39"/>
      <c r="V202" s="39"/>
      <c r="W202" s="39"/>
      <c r="X202" s="39"/>
      <c r="Y202" s="39"/>
      <c r="Z202" s="39"/>
      <c r="AA202" s="39"/>
      <c r="AB202" s="39"/>
      <c r="AC202" s="39"/>
      <c r="AD202" s="39"/>
      <c r="AE202" s="39"/>
      <c r="AR202" s="216" t="s">
        <v>175</v>
      </c>
      <c r="AT202" s="216" t="s">
        <v>137</v>
      </c>
      <c r="AU202" s="216" t="s">
        <v>82</v>
      </c>
      <c r="AY202" s="18" t="s">
        <v>134</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175</v>
      </c>
      <c r="BM202" s="216" t="s">
        <v>281</v>
      </c>
    </row>
    <row r="203" s="2" customFormat="1">
      <c r="A203" s="39"/>
      <c r="B203" s="40"/>
      <c r="C203" s="41"/>
      <c r="D203" s="218" t="s">
        <v>143</v>
      </c>
      <c r="E203" s="41"/>
      <c r="F203" s="219" t="s">
        <v>280</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143</v>
      </c>
      <c r="AU203" s="18" t="s">
        <v>82</v>
      </c>
    </row>
    <row r="204" s="2" customFormat="1">
      <c r="A204" s="39"/>
      <c r="B204" s="40"/>
      <c r="C204" s="41"/>
      <c r="D204" s="218" t="s">
        <v>146</v>
      </c>
      <c r="E204" s="41"/>
      <c r="F204" s="223" t="s">
        <v>282</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146</v>
      </c>
      <c r="AU204" s="18" t="s">
        <v>82</v>
      </c>
    </row>
    <row r="205" s="2" customFormat="1" ht="33" customHeight="1">
      <c r="A205" s="39"/>
      <c r="B205" s="40"/>
      <c r="C205" s="205" t="s">
        <v>208</v>
      </c>
      <c r="D205" s="205" t="s">
        <v>137</v>
      </c>
      <c r="E205" s="206" t="s">
        <v>283</v>
      </c>
      <c r="F205" s="207" t="s">
        <v>284</v>
      </c>
      <c r="G205" s="208" t="s">
        <v>255</v>
      </c>
      <c r="H205" s="209">
        <v>2</v>
      </c>
      <c r="I205" s="210"/>
      <c r="J205" s="211">
        <f>ROUND(I205*H205,2)</f>
        <v>0</v>
      </c>
      <c r="K205" s="207" t="s">
        <v>141</v>
      </c>
      <c r="L205" s="45"/>
      <c r="M205" s="212" t="s">
        <v>19</v>
      </c>
      <c r="N205" s="213" t="s">
        <v>43</v>
      </c>
      <c r="O205" s="85"/>
      <c r="P205" s="214">
        <f>O205*H205</f>
        <v>0</v>
      </c>
      <c r="Q205" s="214">
        <v>0</v>
      </c>
      <c r="R205" s="214">
        <f>Q205*H205</f>
        <v>0</v>
      </c>
      <c r="S205" s="214">
        <v>0</v>
      </c>
      <c r="T205" s="215">
        <f>S205*H205</f>
        <v>0</v>
      </c>
      <c r="U205" s="39"/>
      <c r="V205" s="39"/>
      <c r="W205" s="39"/>
      <c r="X205" s="39"/>
      <c r="Y205" s="39"/>
      <c r="Z205" s="39"/>
      <c r="AA205" s="39"/>
      <c r="AB205" s="39"/>
      <c r="AC205" s="39"/>
      <c r="AD205" s="39"/>
      <c r="AE205" s="39"/>
      <c r="AR205" s="216" t="s">
        <v>175</v>
      </c>
      <c r="AT205" s="216" t="s">
        <v>137</v>
      </c>
      <c r="AU205" s="216" t="s">
        <v>82</v>
      </c>
      <c r="AY205" s="18" t="s">
        <v>134</v>
      </c>
      <c r="BE205" s="217">
        <f>IF(N205="základní",J205,0)</f>
        <v>0</v>
      </c>
      <c r="BF205" s="217">
        <f>IF(N205="snížená",J205,0)</f>
        <v>0</v>
      </c>
      <c r="BG205" s="217">
        <f>IF(N205="zákl. přenesená",J205,0)</f>
        <v>0</v>
      </c>
      <c r="BH205" s="217">
        <f>IF(N205="sníž. přenesená",J205,0)</f>
        <v>0</v>
      </c>
      <c r="BI205" s="217">
        <f>IF(N205="nulová",J205,0)</f>
        <v>0</v>
      </c>
      <c r="BJ205" s="18" t="s">
        <v>80</v>
      </c>
      <c r="BK205" s="217">
        <f>ROUND(I205*H205,2)</f>
        <v>0</v>
      </c>
      <c r="BL205" s="18" t="s">
        <v>175</v>
      </c>
      <c r="BM205" s="216" t="s">
        <v>285</v>
      </c>
    </row>
    <row r="206" s="2" customFormat="1">
      <c r="A206" s="39"/>
      <c r="B206" s="40"/>
      <c r="C206" s="41"/>
      <c r="D206" s="218" t="s">
        <v>143</v>
      </c>
      <c r="E206" s="41"/>
      <c r="F206" s="219" t="s">
        <v>284</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143</v>
      </c>
      <c r="AU206" s="18" t="s">
        <v>82</v>
      </c>
    </row>
    <row r="207" s="2" customFormat="1">
      <c r="A207" s="39"/>
      <c r="B207" s="40"/>
      <c r="C207" s="41"/>
      <c r="D207" s="218" t="s">
        <v>146</v>
      </c>
      <c r="E207" s="41"/>
      <c r="F207" s="223" t="s">
        <v>286</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146</v>
      </c>
      <c r="AU207" s="18" t="s">
        <v>82</v>
      </c>
    </row>
    <row r="208" s="2" customFormat="1" ht="16.5" customHeight="1">
      <c r="A208" s="39"/>
      <c r="B208" s="40"/>
      <c r="C208" s="205" t="s">
        <v>287</v>
      </c>
      <c r="D208" s="205" t="s">
        <v>137</v>
      </c>
      <c r="E208" s="206" t="s">
        <v>288</v>
      </c>
      <c r="F208" s="207" t="s">
        <v>289</v>
      </c>
      <c r="G208" s="208" t="s">
        <v>251</v>
      </c>
      <c r="H208" s="209">
        <v>4</v>
      </c>
      <c r="I208" s="210"/>
      <c r="J208" s="211">
        <f>ROUND(I208*H208,2)</f>
        <v>0</v>
      </c>
      <c r="K208" s="207" t="s">
        <v>141</v>
      </c>
      <c r="L208" s="45"/>
      <c r="M208" s="212" t="s">
        <v>19</v>
      </c>
      <c r="N208" s="213"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175</v>
      </c>
      <c r="AT208" s="216" t="s">
        <v>137</v>
      </c>
      <c r="AU208" s="216" t="s">
        <v>82</v>
      </c>
      <c r="AY208" s="18" t="s">
        <v>134</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175</v>
      </c>
      <c r="BM208" s="216" t="s">
        <v>290</v>
      </c>
    </row>
    <row r="209" s="2" customFormat="1">
      <c r="A209" s="39"/>
      <c r="B209" s="40"/>
      <c r="C209" s="41"/>
      <c r="D209" s="218" t="s">
        <v>143</v>
      </c>
      <c r="E209" s="41"/>
      <c r="F209" s="219" t="s">
        <v>289</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143</v>
      </c>
      <c r="AU209" s="18" t="s">
        <v>82</v>
      </c>
    </row>
    <row r="210" s="2" customFormat="1">
      <c r="A210" s="39"/>
      <c r="B210" s="40"/>
      <c r="C210" s="41"/>
      <c r="D210" s="218" t="s">
        <v>146</v>
      </c>
      <c r="E210" s="41"/>
      <c r="F210" s="223" t="s">
        <v>291</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146</v>
      </c>
      <c r="AU210" s="18" t="s">
        <v>82</v>
      </c>
    </row>
    <row r="211" s="2" customFormat="1" ht="24.15" customHeight="1">
      <c r="A211" s="39"/>
      <c r="B211" s="40"/>
      <c r="C211" s="205" t="s">
        <v>212</v>
      </c>
      <c r="D211" s="205" t="s">
        <v>137</v>
      </c>
      <c r="E211" s="206" t="s">
        <v>292</v>
      </c>
      <c r="F211" s="207" t="s">
        <v>293</v>
      </c>
      <c r="G211" s="208" t="s">
        <v>255</v>
      </c>
      <c r="H211" s="209">
        <v>2</v>
      </c>
      <c r="I211" s="210"/>
      <c r="J211" s="211">
        <f>ROUND(I211*H211,2)</f>
        <v>0</v>
      </c>
      <c r="K211" s="207" t="s">
        <v>141</v>
      </c>
      <c r="L211" s="45"/>
      <c r="M211" s="212" t="s">
        <v>19</v>
      </c>
      <c r="N211" s="213" t="s">
        <v>43</v>
      </c>
      <c r="O211" s="85"/>
      <c r="P211" s="214">
        <f>O211*H211</f>
        <v>0</v>
      </c>
      <c r="Q211" s="214">
        <v>0</v>
      </c>
      <c r="R211" s="214">
        <f>Q211*H211</f>
        <v>0</v>
      </c>
      <c r="S211" s="214">
        <v>0</v>
      </c>
      <c r="T211" s="215">
        <f>S211*H211</f>
        <v>0</v>
      </c>
      <c r="U211" s="39"/>
      <c r="V211" s="39"/>
      <c r="W211" s="39"/>
      <c r="X211" s="39"/>
      <c r="Y211" s="39"/>
      <c r="Z211" s="39"/>
      <c r="AA211" s="39"/>
      <c r="AB211" s="39"/>
      <c r="AC211" s="39"/>
      <c r="AD211" s="39"/>
      <c r="AE211" s="39"/>
      <c r="AR211" s="216" t="s">
        <v>175</v>
      </c>
      <c r="AT211" s="216" t="s">
        <v>137</v>
      </c>
      <c r="AU211" s="216" t="s">
        <v>82</v>
      </c>
      <c r="AY211" s="18" t="s">
        <v>134</v>
      </c>
      <c r="BE211" s="217">
        <f>IF(N211="základní",J211,0)</f>
        <v>0</v>
      </c>
      <c r="BF211" s="217">
        <f>IF(N211="snížená",J211,0)</f>
        <v>0</v>
      </c>
      <c r="BG211" s="217">
        <f>IF(N211="zákl. přenesená",J211,0)</f>
        <v>0</v>
      </c>
      <c r="BH211" s="217">
        <f>IF(N211="sníž. přenesená",J211,0)</f>
        <v>0</v>
      </c>
      <c r="BI211" s="217">
        <f>IF(N211="nulová",J211,0)</f>
        <v>0</v>
      </c>
      <c r="BJ211" s="18" t="s">
        <v>80</v>
      </c>
      <c r="BK211" s="217">
        <f>ROUND(I211*H211,2)</f>
        <v>0</v>
      </c>
      <c r="BL211" s="18" t="s">
        <v>175</v>
      </c>
      <c r="BM211" s="216" t="s">
        <v>294</v>
      </c>
    </row>
    <row r="212" s="2" customFormat="1">
      <c r="A212" s="39"/>
      <c r="B212" s="40"/>
      <c r="C212" s="41"/>
      <c r="D212" s="218" t="s">
        <v>143</v>
      </c>
      <c r="E212" s="41"/>
      <c r="F212" s="219" t="s">
        <v>293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143</v>
      </c>
      <c r="AU212" s="18" t="s">
        <v>82</v>
      </c>
    </row>
    <row r="213" s="2" customFormat="1">
      <c r="A213" s="39"/>
      <c r="B213" s="40"/>
      <c r="C213" s="41"/>
      <c r="D213" s="218" t="s">
        <v>146</v>
      </c>
      <c r="E213" s="41"/>
      <c r="F213" s="223" t="s">
        <v>295</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146</v>
      </c>
      <c r="AU213" s="18" t="s">
        <v>82</v>
      </c>
    </row>
    <row r="214" s="2" customFormat="1" ht="21.75" customHeight="1">
      <c r="A214" s="39"/>
      <c r="B214" s="40"/>
      <c r="C214" s="205" t="s">
        <v>296</v>
      </c>
      <c r="D214" s="205" t="s">
        <v>137</v>
      </c>
      <c r="E214" s="206" t="s">
        <v>297</v>
      </c>
      <c r="F214" s="207" t="s">
        <v>298</v>
      </c>
      <c r="G214" s="208" t="s">
        <v>255</v>
      </c>
      <c r="H214" s="209">
        <v>2</v>
      </c>
      <c r="I214" s="210"/>
      <c r="J214" s="211">
        <f>ROUND(I214*H214,2)</f>
        <v>0</v>
      </c>
      <c r="K214" s="207" t="s">
        <v>141</v>
      </c>
      <c r="L214" s="45"/>
      <c r="M214" s="212" t="s">
        <v>19</v>
      </c>
      <c r="N214" s="213" t="s">
        <v>43</v>
      </c>
      <c r="O214" s="85"/>
      <c r="P214" s="214">
        <f>O214*H214</f>
        <v>0</v>
      </c>
      <c r="Q214" s="214">
        <v>0</v>
      </c>
      <c r="R214" s="214">
        <f>Q214*H214</f>
        <v>0</v>
      </c>
      <c r="S214" s="214">
        <v>0</v>
      </c>
      <c r="T214" s="215">
        <f>S214*H214</f>
        <v>0</v>
      </c>
      <c r="U214" s="39"/>
      <c r="V214" s="39"/>
      <c r="W214" s="39"/>
      <c r="X214" s="39"/>
      <c r="Y214" s="39"/>
      <c r="Z214" s="39"/>
      <c r="AA214" s="39"/>
      <c r="AB214" s="39"/>
      <c r="AC214" s="39"/>
      <c r="AD214" s="39"/>
      <c r="AE214" s="39"/>
      <c r="AR214" s="216" t="s">
        <v>175</v>
      </c>
      <c r="AT214" s="216" t="s">
        <v>137</v>
      </c>
      <c r="AU214" s="216" t="s">
        <v>82</v>
      </c>
      <c r="AY214" s="18" t="s">
        <v>134</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175</v>
      </c>
      <c r="BM214" s="216" t="s">
        <v>299</v>
      </c>
    </row>
    <row r="215" s="2" customFormat="1">
      <c r="A215" s="39"/>
      <c r="B215" s="40"/>
      <c r="C215" s="41"/>
      <c r="D215" s="218" t="s">
        <v>143</v>
      </c>
      <c r="E215" s="41"/>
      <c r="F215" s="219" t="s">
        <v>298</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143</v>
      </c>
      <c r="AU215" s="18" t="s">
        <v>82</v>
      </c>
    </row>
    <row r="216" s="2" customFormat="1">
      <c r="A216" s="39"/>
      <c r="B216" s="40"/>
      <c r="C216" s="41"/>
      <c r="D216" s="218" t="s">
        <v>146</v>
      </c>
      <c r="E216" s="41"/>
      <c r="F216" s="223" t="s">
        <v>295</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146</v>
      </c>
      <c r="AU216" s="18" t="s">
        <v>82</v>
      </c>
    </row>
    <row r="217" s="2" customFormat="1" ht="24.15" customHeight="1">
      <c r="A217" s="39"/>
      <c r="B217" s="40"/>
      <c r="C217" s="205" t="s">
        <v>221</v>
      </c>
      <c r="D217" s="205" t="s">
        <v>137</v>
      </c>
      <c r="E217" s="206" t="s">
        <v>300</v>
      </c>
      <c r="F217" s="207" t="s">
        <v>301</v>
      </c>
      <c r="G217" s="208" t="s">
        <v>220</v>
      </c>
      <c r="H217" s="209">
        <v>0.0030000000000000001</v>
      </c>
      <c r="I217" s="210"/>
      <c r="J217" s="211">
        <f>ROUND(I217*H217,2)</f>
        <v>0</v>
      </c>
      <c r="K217" s="207" t="s">
        <v>141</v>
      </c>
      <c r="L217" s="45"/>
      <c r="M217" s="212" t="s">
        <v>19</v>
      </c>
      <c r="N217" s="213" t="s">
        <v>43</v>
      </c>
      <c r="O217" s="85"/>
      <c r="P217" s="214">
        <f>O217*H217</f>
        <v>0</v>
      </c>
      <c r="Q217" s="214">
        <v>0</v>
      </c>
      <c r="R217" s="214">
        <f>Q217*H217</f>
        <v>0</v>
      </c>
      <c r="S217" s="214">
        <v>0</v>
      </c>
      <c r="T217" s="215">
        <f>S217*H217</f>
        <v>0</v>
      </c>
      <c r="U217" s="39"/>
      <c r="V217" s="39"/>
      <c r="W217" s="39"/>
      <c r="X217" s="39"/>
      <c r="Y217" s="39"/>
      <c r="Z217" s="39"/>
      <c r="AA217" s="39"/>
      <c r="AB217" s="39"/>
      <c r="AC217" s="39"/>
      <c r="AD217" s="39"/>
      <c r="AE217" s="39"/>
      <c r="AR217" s="216" t="s">
        <v>175</v>
      </c>
      <c r="AT217" s="216" t="s">
        <v>137</v>
      </c>
      <c r="AU217" s="216" t="s">
        <v>82</v>
      </c>
      <c r="AY217" s="18" t="s">
        <v>134</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175</v>
      </c>
      <c r="BM217" s="216" t="s">
        <v>302</v>
      </c>
    </row>
    <row r="218" s="2" customFormat="1">
      <c r="A218" s="39"/>
      <c r="B218" s="40"/>
      <c r="C218" s="41"/>
      <c r="D218" s="218" t="s">
        <v>143</v>
      </c>
      <c r="E218" s="41"/>
      <c r="F218" s="219" t="s">
        <v>301</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143</v>
      </c>
      <c r="AU218" s="18" t="s">
        <v>82</v>
      </c>
    </row>
    <row r="219" s="2" customFormat="1">
      <c r="A219" s="39"/>
      <c r="B219" s="40"/>
      <c r="C219" s="41"/>
      <c r="D219" s="218" t="s">
        <v>146</v>
      </c>
      <c r="E219" s="41"/>
      <c r="F219" s="223" t="s">
        <v>303</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146</v>
      </c>
      <c r="AU219" s="18" t="s">
        <v>82</v>
      </c>
    </row>
    <row r="220" s="12" customFormat="1" ht="22.8" customHeight="1">
      <c r="A220" s="12"/>
      <c r="B220" s="189"/>
      <c r="C220" s="190"/>
      <c r="D220" s="191" t="s">
        <v>71</v>
      </c>
      <c r="E220" s="203" t="s">
        <v>304</v>
      </c>
      <c r="F220" s="203" t="s">
        <v>305</v>
      </c>
      <c r="G220" s="190"/>
      <c r="H220" s="190"/>
      <c r="I220" s="193"/>
      <c r="J220" s="204">
        <f>BK220</f>
        <v>0</v>
      </c>
      <c r="K220" s="190"/>
      <c r="L220" s="195"/>
      <c r="M220" s="196"/>
      <c r="N220" s="197"/>
      <c r="O220" s="197"/>
      <c r="P220" s="198">
        <f>SUM(P221:P250)</f>
        <v>0</v>
      </c>
      <c r="Q220" s="197"/>
      <c r="R220" s="198">
        <f>SUM(R221:R250)</f>
        <v>0</v>
      </c>
      <c r="S220" s="197"/>
      <c r="T220" s="199">
        <f>SUM(T221:T250)</f>
        <v>0</v>
      </c>
      <c r="U220" s="12"/>
      <c r="V220" s="12"/>
      <c r="W220" s="12"/>
      <c r="X220" s="12"/>
      <c r="Y220" s="12"/>
      <c r="Z220" s="12"/>
      <c r="AA220" s="12"/>
      <c r="AB220" s="12"/>
      <c r="AC220" s="12"/>
      <c r="AD220" s="12"/>
      <c r="AE220" s="12"/>
      <c r="AR220" s="200" t="s">
        <v>82</v>
      </c>
      <c r="AT220" s="201" t="s">
        <v>71</v>
      </c>
      <c r="AU220" s="201" t="s">
        <v>80</v>
      </c>
      <c r="AY220" s="200" t="s">
        <v>134</v>
      </c>
      <c r="BK220" s="202">
        <f>SUM(BK221:BK250)</f>
        <v>0</v>
      </c>
    </row>
    <row r="221" s="2" customFormat="1" ht="16.5" customHeight="1">
      <c r="A221" s="39"/>
      <c r="B221" s="40"/>
      <c r="C221" s="205" t="s">
        <v>306</v>
      </c>
      <c r="D221" s="205" t="s">
        <v>137</v>
      </c>
      <c r="E221" s="206" t="s">
        <v>307</v>
      </c>
      <c r="F221" s="207" t="s">
        <v>308</v>
      </c>
      <c r="G221" s="208" t="s">
        <v>309</v>
      </c>
      <c r="H221" s="209">
        <v>1</v>
      </c>
      <c r="I221" s="210"/>
      <c r="J221" s="211">
        <f>ROUND(I221*H221,2)</f>
        <v>0</v>
      </c>
      <c r="K221" s="207" t="s">
        <v>141</v>
      </c>
      <c r="L221" s="45"/>
      <c r="M221" s="212" t="s">
        <v>19</v>
      </c>
      <c r="N221" s="213" t="s">
        <v>43</v>
      </c>
      <c r="O221" s="85"/>
      <c r="P221" s="214">
        <f>O221*H221</f>
        <v>0</v>
      </c>
      <c r="Q221" s="214">
        <v>0</v>
      </c>
      <c r="R221" s="214">
        <f>Q221*H221</f>
        <v>0</v>
      </c>
      <c r="S221" s="214">
        <v>0</v>
      </c>
      <c r="T221" s="215">
        <f>S221*H221</f>
        <v>0</v>
      </c>
      <c r="U221" s="39"/>
      <c r="V221" s="39"/>
      <c r="W221" s="39"/>
      <c r="X221" s="39"/>
      <c r="Y221" s="39"/>
      <c r="Z221" s="39"/>
      <c r="AA221" s="39"/>
      <c r="AB221" s="39"/>
      <c r="AC221" s="39"/>
      <c r="AD221" s="39"/>
      <c r="AE221" s="39"/>
      <c r="AR221" s="216" t="s">
        <v>175</v>
      </c>
      <c r="AT221" s="216" t="s">
        <v>137</v>
      </c>
      <c r="AU221" s="216" t="s">
        <v>82</v>
      </c>
      <c r="AY221" s="18" t="s">
        <v>134</v>
      </c>
      <c r="BE221" s="217">
        <f>IF(N221="základní",J221,0)</f>
        <v>0</v>
      </c>
      <c r="BF221" s="217">
        <f>IF(N221="snížená",J221,0)</f>
        <v>0</v>
      </c>
      <c r="BG221" s="217">
        <f>IF(N221="zákl. přenesená",J221,0)</f>
        <v>0</v>
      </c>
      <c r="BH221" s="217">
        <f>IF(N221="sníž. přenesená",J221,0)</f>
        <v>0</v>
      </c>
      <c r="BI221" s="217">
        <f>IF(N221="nulová",J221,0)</f>
        <v>0</v>
      </c>
      <c r="BJ221" s="18" t="s">
        <v>80</v>
      </c>
      <c r="BK221" s="217">
        <f>ROUND(I221*H221,2)</f>
        <v>0</v>
      </c>
      <c r="BL221" s="18" t="s">
        <v>175</v>
      </c>
      <c r="BM221" s="216" t="s">
        <v>310</v>
      </c>
    </row>
    <row r="222" s="2" customFormat="1">
      <c r="A222" s="39"/>
      <c r="B222" s="40"/>
      <c r="C222" s="41"/>
      <c r="D222" s="218" t="s">
        <v>143</v>
      </c>
      <c r="E222" s="41"/>
      <c r="F222" s="219" t="s">
        <v>308</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143</v>
      </c>
      <c r="AU222" s="18" t="s">
        <v>82</v>
      </c>
    </row>
    <row r="223" s="2" customFormat="1" ht="16.5" customHeight="1">
      <c r="A223" s="39"/>
      <c r="B223" s="40"/>
      <c r="C223" s="205" t="s">
        <v>225</v>
      </c>
      <c r="D223" s="205" t="s">
        <v>137</v>
      </c>
      <c r="E223" s="206" t="s">
        <v>311</v>
      </c>
      <c r="F223" s="207" t="s">
        <v>312</v>
      </c>
      <c r="G223" s="208" t="s">
        <v>309</v>
      </c>
      <c r="H223" s="209">
        <v>1</v>
      </c>
      <c r="I223" s="210"/>
      <c r="J223" s="211">
        <f>ROUND(I223*H223,2)</f>
        <v>0</v>
      </c>
      <c r="K223" s="207" t="s">
        <v>141</v>
      </c>
      <c r="L223" s="45"/>
      <c r="M223" s="212" t="s">
        <v>19</v>
      </c>
      <c r="N223" s="213" t="s">
        <v>43</v>
      </c>
      <c r="O223" s="85"/>
      <c r="P223" s="214">
        <f>O223*H223</f>
        <v>0</v>
      </c>
      <c r="Q223" s="214">
        <v>0</v>
      </c>
      <c r="R223" s="214">
        <f>Q223*H223</f>
        <v>0</v>
      </c>
      <c r="S223" s="214">
        <v>0</v>
      </c>
      <c r="T223" s="215">
        <f>S223*H223</f>
        <v>0</v>
      </c>
      <c r="U223" s="39"/>
      <c r="V223" s="39"/>
      <c r="W223" s="39"/>
      <c r="X223" s="39"/>
      <c r="Y223" s="39"/>
      <c r="Z223" s="39"/>
      <c r="AA223" s="39"/>
      <c r="AB223" s="39"/>
      <c r="AC223" s="39"/>
      <c r="AD223" s="39"/>
      <c r="AE223" s="39"/>
      <c r="AR223" s="216" t="s">
        <v>175</v>
      </c>
      <c r="AT223" s="216" t="s">
        <v>137</v>
      </c>
      <c r="AU223" s="216" t="s">
        <v>82</v>
      </c>
      <c r="AY223" s="18" t="s">
        <v>134</v>
      </c>
      <c r="BE223" s="217">
        <f>IF(N223="základní",J223,0)</f>
        <v>0</v>
      </c>
      <c r="BF223" s="217">
        <f>IF(N223="snížená",J223,0)</f>
        <v>0</v>
      </c>
      <c r="BG223" s="217">
        <f>IF(N223="zákl. přenesená",J223,0)</f>
        <v>0</v>
      </c>
      <c r="BH223" s="217">
        <f>IF(N223="sníž. přenesená",J223,0)</f>
        <v>0</v>
      </c>
      <c r="BI223" s="217">
        <f>IF(N223="nulová",J223,0)</f>
        <v>0</v>
      </c>
      <c r="BJ223" s="18" t="s">
        <v>80</v>
      </c>
      <c r="BK223" s="217">
        <f>ROUND(I223*H223,2)</f>
        <v>0</v>
      </c>
      <c r="BL223" s="18" t="s">
        <v>175</v>
      </c>
      <c r="BM223" s="216" t="s">
        <v>313</v>
      </c>
    </row>
    <row r="224" s="2" customFormat="1">
      <c r="A224" s="39"/>
      <c r="B224" s="40"/>
      <c r="C224" s="41"/>
      <c r="D224" s="218" t="s">
        <v>143</v>
      </c>
      <c r="E224" s="41"/>
      <c r="F224" s="219" t="s">
        <v>312</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143</v>
      </c>
      <c r="AU224" s="18" t="s">
        <v>82</v>
      </c>
    </row>
    <row r="225" s="2" customFormat="1">
      <c r="A225" s="39"/>
      <c r="B225" s="40"/>
      <c r="C225" s="41"/>
      <c r="D225" s="218" t="s">
        <v>146</v>
      </c>
      <c r="E225" s="41"/>
      <c r="F225" s="223" t="s">
        <v>314</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146</v>
      </c>
      <c r="AU225" s="18" t="s">
        <v>82</v>
      </c>
    </row>
    <row r="226" s="2" customFormat="1" ht="24.15" customHeight="1">
      <c r="A226" s="39"/>
      <c r="B226" s="40"/>
      <c r="C226" s="256" t="s">
        <v>315</v>
      </c>
      <c r="D226" s="256" t="s">
        <v>316</v>
      </c>
      <c r="E226" s="257" t="s">
        <v>317</v>
      </c>
      <c r="F226" s="258" t="s">
        <v>318</v>
      </c>
      <c r="G226" s="259" t="s">
        <v>251</v>
      </c>
      <c r="H226" s="260">
        <v>1</v>
      </c>
      <c r="I226" s="261"/>
      <c r="J226" s="262">
        <f>ROUND(I226*H226,2)</f>
        <v>0</v>
      </c>
      <c r="K226" s="258" t="s">
        <v>319</v>
      </c>
      <c r="L226" s="263"/>
      <c r="M226" s="264" t="s">
        <v>19</v>
      </c>
      <c r="N226" s="265" t="s">
        <v>43</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212</v>
      </c>
      <c r="AT226" s="216" t="s">
        <v>316</v>
      </c>
      <c r="AU226" s="216" t="s">
        <v>82</v>
      </c>
      <c r="AY226" s="18" t="s">
        <v>134</v>
      </c>
      <c r="BE226" s="217">
        <f>IF(N226="základní",J226,0)</f>
        <v>0</v>
      </c>
      <c r="BF226" s="217">
        <f>IF(N226="snížená",J226,0)</f>
        <v>0</v>
      </c>
      <c r="BG226" s="217">
        <f>IF(N226="zákl. přenesená",J226,0)</f>
        <v>0</v>
      </c>
      <c r="BH226" s="217">
        <f>IF(N226="sníž. přenesená",J226,0)</f>
        <v>0</v>
      </c>
      <c r="BI226" s="217">
        <f>IF(N226="nulová",J226,0)</f>
        <v>0</v>
      </c>
      <c r="BJ226" s="18" t="s">
        <v>80</v>
      </c>
      <c r="BK226" s="217">
        <f>ROUND(I226*H226,2)</f>
        <v>0</v>
      </c>
      <c r="BL226" s="18" t="s">
        <v>175</v>
      </c>
      <c r="BM226" s="216" t="s">
        <v>320</v>
      </c>
    </row>
    <row r="227" s="2" customFormat="1">
      <c r="A227" s="39"/>
      <c r="B227" s="40"/>
      <c r="C227" s="41"/>
      <c r="D227" s="218" t="s">
        <v>143</v>
      </c>
      <c r="E227" s="41"/>
      <c r="F227" s="219" t="s">
        <v>318</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143</v>
      </c>
      <c r="AU227" s="18" t="s">
        <v>82</v>
      </c>
    </row>
    <row r="228" s="2" customFormat="1" ht="16.5" customHeight="1">
      <c r="A228" s="39"/>
      <c r="B228" s="40"/>
      <c r="C228" s="205" t="s">
        <v>230</v>
      </c>
      <c r="D228" s="205" t="s">
        <v>137</v>
      </c>
      <c r="E228" s="206" t="s">
        <v>321</v>
      </c>
      <c r="F228" s="207" t="s">
        <v>322</v>
      </c>
      <c r="G228" s="208" t="s">
        <v>309</v>
      </c>
      <c r="H228" s="209">
        <v>1</v>
      </c>
      <c r="I228" s="210"/>
      <c r="J228" s="211">
        <f>ROUND(I228*H228,2)</f>
        <v>0</v>
      </c>
      <c r="K228" s="207" t="s">
        <v>141</v>
      </c>
      <c r="L228" s="45"/>
      <c r="M228" s="212" t="s">
        <v>19</v>
      </c>
      <c r="N228" s="213" t="s">
        <v>43</v>
      </c>
      <c r="O228" s="85"/>
      <c r="P228" s="214">
        <f>O228*H228</f>
        <v>0</v>
      </c>
      <c r="Q228" s="214">
        <v>0</v>
      </c>
      <c r="R228" s="214">
        <f>Q228*H228</f>
        <v>0</v>
      </c>
      <c r="S228" s="214">
        <v>0</v>
      </c>
      <c r="T228" s="215">
        <f>S228*H228</f>
        <v>0</v>
      </c>
      <c r="U228" s="39"/>
      <c r="V228" s="39"/>
      <c r="W228" s="39"/>
      <c r="X228" s="39"/>
      <c r="Y228" s="39"/>
      <c r="Z228" s="39"/>
      <c r="AA228" s="39"/>
      <c r="AB228" s="39"/>
      <c r="AC228" s="39"/>
      <c r="AD228" s="39"/>
      <c r="AE228" s="39"/>
      <c r="AR228" s="216" t="s">
        <v>175</v>
      </c>
      <c r="AT228" s="216" t="s">
        <v>137</v>
      </c>
      <c r="AU228" s="216" t="s">
        <v>82</v>
      </c>
      <c r="AY228" s="18" t="s">
        <v>134</v>
      </c>
      <c r="BE228" s="217">
        <f>IF(N228="základní",J228,0)</f>
        <v>0</v>
      </c>
      <c r="BF228" s="217">
        <f>IF(N228="snížená",J228,0)</f>
        <v>0</v>
      </c>
      <c r="BG228" s="217">
        <f>IF(N228="zákl. přenesená",J228,0)</f>
        <v>0</v>
      </c>
      <c r="BH228" s="217">
        <f>IF(N228="sníž. přenesená",J228,0)</f>
        <v>0</v>
      </c>
      <c r="BI228" s="217">
        <f>IF(N228="nulová",J228,0)</f>
        <v>0</v>
      </c>
      <c r="BJ228" s="18" t="s">
        <v>80</v>
      </c>
      <c r="BK228" s="217">
        <f>ROUND(I228*H228,2)</f>
        <v>0</v>
      </c>
      <c r="BL228" s="18" t="s">
        <v>175</v>
      </c>
      <c r="BM228" s="216" t="s">
        <v>323</v>
      </c>
    </row>
    <row r="229" s="2" customFormat="1">
      <c r="A229" s="39"/>
      <c r="B229" s="40"/>
      <c r="C229" s="41"/>
      <c r="D229" s="218" t="s">
        <v>143</v>
      </c>
      <c r="E229" s="41"/>
      <c r="F229" s="219" t="s">
        <v>322</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143</v>
      </c>
      <c r="AU229" s="18" t="s">
        <v>82</v>
      </c>
    </row>
    <row r="230" s="2" customFormat="1" ht="16.5" customHeight="1">
      <c r="A230" s="39"/>
      <c r="B230" s="40"/>
      <c r="C230" s="205" t="s">
        <v>324</v>
      </c>
      <c r="D230" s="205" t="s">
        <v>137</v>
      </c>
      <c r="E230" s="206" t="s">
        <v>325</v>
      </c>
      <c r="F230" s="207" t="s">
        <v>326</v>
      </c>
      <c r="G230" s="208" t="s">
        <v>309</v>
      </c>
      <c r="H230" s="209">
        <v>1</v>
      </c>
      <c r="I230" s="210"/>
      <c r="J230" s="211">
        <f>ROUND(I230*H230,2)</f>
        <v>0</v>
      </c>
      <c r="K230" s="207" t="s">
        <v>141</v>
      </c>
      <c r="L230" s="45"/>
      <c r="M230" s="212" t="s">
        <v>19</v>
      </c>
      <c r="N230" s="213" t="s">
        <v>43</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175</v>
      </c>
      <c r="AT230" s="216" t="s">
        <v>137</v>
      </c>
      <c r="AU230" s="216" t="s">
        <v>82</v>
      </c>
      <c r="AY230" s="18" t="s">
        <v>134</v>
      </c>
      <c r="BE230" s="217">
        <f>IF(N230="základní",J230,0)</f>
        <v>0</v>
      </c>
      <c r="BF230" s="217">
        <f>IF(N230="snížená",J230,0)</f>
        <v>0</v>
      </c>
      <c r="BG230" s="217">
        <f>IF(N230="zákl. přenesená",J230,0)</f>
        <v>0</v>
      </c>
      <c r="BH230" s="217">
        <f>IF(N230="sníž. přenesená",J230,0)</f>
        <v>0</v>
      </c>
      <c r="BI230" s="217">
        <f>IF(N230="nulová",J230,0)</f>
        <v>0</v>
      </c>
      <c r="BJ230" s="18" t="s">
        <v>80</v>
      </c>
      <c r="BK230" s="217">
        <f>ROUND(I230*H230,2)</f>
        <v>0</v>
      </c>
      <c r="BL230" s="18" t="s">
        <v>175</v>
      </c>
      <c r="BM230" s="216" t="s">
        <v>327</v>
      </c>
    </row>
    <row r="231" s="2" customFormat="1">
      <c r="A231" s="39"/>
      <c r="B231" s="40"/>
      <c r="C231" s="41"/>
      <c r="D231" s="218" t="s">
        <v>143</v>
      </c>
      <c r="E231" s="41"/>
      <c r="F231" s="219" t="s">
        <v>326</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143</v>
      </c>
      <c r="AU231" s="18" t="s">
        <v>82</v>
      </c>
    </row>
    <row r="232" s="2" customFormat="1" ht="24.15" customHeight="1">
      <c r="A232" s="39"/>
      <c r="B232" s="40"/>
      <c r="C232" s="205" t="s">
        <v>234</v>
      </c>
      <c r="D232" s="205" t="s">
        <v>137</v>
      </c>
      <c r="E232" s="206" t="s">
        <v>328</v>
      </c>
      <c r="F232" s="207" t="s">
        <v>329</v>
      </c>
      <c r="G232" s="208" t="s">
        <v>220</v>
      </c>
      <c r="H232" s="209">
        <v>0.021999999999999999</v>
      </c>
      <c r="I232" s="210"/>
      <c r="J232" s="211">
        <f>ROUND(I232*H232,2)</f>
        <v>0</v>
      </c>
      <c r="K232" s="207" t="s">
        <v>141</v>
      </c>
      <c r="L232" s="45"/>
      <c r="M232" s="212" t="s">
        <v>19</v>
      </c>
      <c r="N232" s="213" t="s">
        <v>43</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175</v>
      </c>
      <c r="AT232" s="216" t="s">
        <v>137</v>
      </c>
      <c r="AU232" s="216" t="s">
        <v>82</v>
      </c>
      <c r="AY232" s="18" t="s">
        <v>134</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175</v>
      </c>
      <c r="BM232" s="216" t="s">
        <v>330</v>
      </c>
    </row>
    <row r="233" s="2" customFormat="1">
      <c r="A233" s="39"/>
      <c r="B233" s="40"/>
      <c r="C233" s="41"/>
      <c r="D233" s="218" t="s">
        <v>143</v>
      </c>
      <c r="E233" s="41"/>
      <c r="F233" s="219" t="s">
        <v>329</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143</v>
      </c>
      <c r="AU233" s="18" t="s">
        <v>82</v>
      </c>
    </row>
    <row r="234" s="2" customFormat="1" ht="16.5" customHeight="1">
      <c r="A234" s="39"/>
      <c r="B234" s="40"/>
      <c r="C234" s="205" t="s">
        <v>331</v>
      </c>
      <c r="D234" s="205" t="s">
        <v>137</v>
      </c>
      <c r="E234" s="206" t="s">
        <v>332</v>
      </c>
      <c r="F234" s="207" t="s">
        <v>333</v>
      </c>
      <c r="G234" s="208" t="s">
        <v>309</v>
      </c>
      <c r="H234" s="209">
        <v>4</v>
      </c>
      <c r="I234" s="210"/>
      <c r="J234" s="211">
        <f>ROUND(I234*H234,2)</f>
        <v>0</v>
      </c>
      <c r="K234" s="207" t="s">
        <v>141</v>
      </c>
      <c r="L234" s="45"/>
      <c r="M234" s="212" t="s">
        <v>19</v>
      </c>
      <c r="N234" s="213" t="s">
        <v>43</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175</v>
      </c>
      <c r="AT234" s="216" t="s">
        <v>137</v>
      </c>
      <c r="AU234" s="216" t="s">
        <v>82</v>
      </c>
      <c r="AY234" s="18" t="s">
        <v>134</v>
      </c>
      <c r="BE234" s="217">
        <f>IF(N234="základní",J234,0)</f>
        <v>0</v>
      </c>
      <c r="BF234" s="217">
        <f>IF(N234="snížená",J234,0)</f>
        <v>0</v>
      </c>
      <c r="BG234" s="217">
        <f>IF(N234="zákl. přenesená",J234,0)</f>
        <v>0</v>
      </c>
      <c r="BH234" s="217">
        <f>IF(N234="sníž. přenesená",J234,0)</f>
        <v>0</v>
      </c>
      <c r="BI234" s="217">
        <f>IF(N234="nulová",J234,0)</f>
        <v>0</v>
      </c>
      <c r="BJ234" s="18" t="s">
        <v>80</v>
      </c>
      <c r="BK234" s="217">
        <f>ROUND(I234*H234,2)</f>
        <v>0</v>
      </c>
      <c r="BL234" s="18" t="s">
        <v>175</v>
      </c>
      <c r="BM234" s="216" t="s">
        <v>334</v>
      </c>
    </row>
    <row r="235" s="2" customFormat="1">
      <c r="A235" s="39"/>
      <c r="B235" s="40"/>
      <c r="C235" s="41"/>
      <c r="D235" s="218" t="s">
        <v>143</v>
      </c>
      <c r="E235" s="41"/>
      <c r="F235" s="219" t="s">
        <v>333</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143</v>
      </c>
      <c r="AU235" s="18" t="s">
        <v>82</v>
      </c>
    </row>
    <row r="236" s="2" customFormat="1" ht="16.5" customHeight="1">
      <c r="A236" s="39"/>
      <c r="B236" s="40"/>
      <c r="C236" s="256" t="s">
        <v>238</v>
      </c>
      <c r="D236" s="256" t="s">
        <v>316</v>
      </c>
      <c r="E236" s="257" t="s">
        <v>335</v>
      </c>
      <c r="F236" s="258" t="s">
        <v>336</v>
      </c>
      <c r="G236" s="259" t="s">
        <v>255</v>
      </c>
      <c r="H236" s="260">
        <v>2</v>
      </c>
      <c r="I236" s="261"/>
      <c r="J236" s="262">
        <f>ROUND(I236*H236,2)</f>
        <v>0</v>
      </c>
      <c r="K236" s="258" t="s">
        <v>141</v>
      </c>
      <c r="L236" s="263"/>
      <c r="M236" s="264" t="s">
        <v>19</v>
      </c>
      <c r="N236" s="265" t="s">
        <v>43</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212</v>
      </c>
      <c r="AT236" s="216" t="s">
        <v>316</v>
      </c>
      <c r="AU236" s="216" t="s">
        <v>82</v>
      </c>
      <c r="AY236" s="18" t="s">
        <v>134</v>
      </c>
      <c r="BE236" s="217">
        <f>IF(N236="základní",J236,0)</f>
        <v>0</v>
      </c>
      <c r="BF236" s="217">
        <f>IF(N236="snížená",J236,0)</f>
        <v>0</v>
      </c>
      <c r="BG236" s="217">
        <f>IF(N236="zákl. přenesená",J236,0)</f>
        <v>0</v>
      </c>
      <c r="BH236" s="217">
        <f>IF(N236="sníž. přenesená",J236,0)</f>
        <v>0</v>
      </c>
      <c r="BI236" s="217">
        <f>IF(N236="nulová",J236,0)</f>
        <v>0</v>
      </c>
      <c r="BJ236" s="18" t="s">
        <v>80</v>
      </c>
      <c r="BK236" s="217">
        <f>ROUND(I236*H236,2)</f>
        <v>0</v>
      </c>
      <c r="BL236" s="18" t="s">
        <v>175</v>
      </c>
      <c r="BM236" s="216" t="s">
        <v>337</v>
      </c>
    </row>
    <row r="237" s="2" customFormat="1">
      <c r="A237" s="39"/>
      <c r="B237" s="40"/>
      <c r="C237" s="41"/>
      <c r="D237" s="218" t="s">
        <v>143</v>
      </c>
      <c r="E237" s="41"/>
      <c r="F237" s="219" t="s">
        <v>336</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143</v>
      </c>
      <c r="AU237" s="18" t="s">
        <v>82</v>
      </c>
    </row>
    <row r="238" s="2" customFormat="1" ht="16.5" customHeight="1">
      <c r="A238" s="39"/>
      <c r="B238" s="40"/>
      <c r="C238" s="205" t="s">
        <v>338</v>
      </c>
      <c r="D238" s="205" t="s">
        <v>137</v>
      </c>
      <c r="E238" s="206" t="s">
        <v>339</v>
      </c>
      <c r="F238" s="207" t="s">
        <v>340</v>
      </c>
      <c r="G238" s="208" t="s">
        <v>309</v>
      </c>
      <c r="H238" s="209">
        <v>1</v>
      </c>
      <c r="I238" s="210"/>
      <c r="J238" s="211">
        <f>ROUND(I238*H238,2)</f>
        <v>0</v>
      </c>
      <c r="K238" s="207" t="s">
        <v>141</v>
      </c>
      <c r="L238" s="45"/>
      <c r="M238" s="212" t="s">
        <v>19</v>
      </c>
      <c r="N238" s="213" t="s">
        <v>43</v>
      </c>
      <c r="O238" s="85"/>
      <c r="P238" s="214">
        <f>O238*H238</f>
        <v>0</v>
      </c>
      <c r="Q238" s="214">
        <v>0</v>
      </c>
      <c r="R238" s="214">
        <f>Q238*H238</f>
        <v>0</v>
      </c>
      <c r="S238" s="214">
        <v>0</v>
      </c>
      <c r="T238" s="215">
        <f>S238*H238</f>
        <v>0</v>
      </c>
      <c r="U238" s="39"/>
      <c r="V238" s="39"/>
      <c r="W238" s="39"/>
      <c r="X238" s="39"/>
      <c r="Y238" s="39"/>
      <c r="Z238" s="39"/>
      <c r="AA238" s="39"/>
      <c r="AB238" s="39"/>
      <c r="AC238" s="39"/>
      <c r="AD238" s="39"/>
      <c r="AE238" s="39"/>
      <c r="AR238" s="216" t="s">
        <v>175</v>
      </c>
      <c r="AT238" s="216" t="s">
        <v>137</v>
      </c>
      <c r="AU238" s="216" t="s">
        <v>82</v>
      </c>
      <c r="AY238" s="18" t="s">
        <v>134</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175</v>
      </c>
      <c r="BM238" s="216" t="s">
        <v>341</v>
      </c>
    </row>
    <row r="239" s="2" customFormat="1">
      <c r="A239" s="39"/>
      <c r="B239" s="40"/>
      <c r="C239" s="41"/>
      <c r="D239" s="218" t="s">
        <v>143</v>
      </c>
      <c r="E239" s="41"/>
      <c r="F239" s="219" t="s">
        <v>340</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143</v>
      </c>
      <c r="AU239" s="18" t="s">
        <v>82</v>
      </c>
    </row>
    <row r="240" s="2" customFormat="1" ht="16.5" customHeight="1">
      <c r="A240" s="39"/>
      <c r="B240" s="40"/>
      <c r="C240" s="205" t="s">
        <v>242</v>
      </c>
      <c r="D240" s="205" t="s">
        <v>137</v>
      </c>
      <c r="E240" s="206" t="s">
        <v>342</v>
      </c>
      <c r="F240" s="207" t="s">
        <v>343</v>
      </c>
      <c r="G240" s="208" t="s">
        <v>309</v>
      </c>
      <c r="H240" s="209">
        <v>2</v>
      </c>
      <c r="I240" s="210"/>
      <c r="J240" s="211">
        <f>ROUND(I240*H240,2)</f>
        <v>0</v>
      </c>
      <c r="K240" s="207" t="s">
        <v>141</v>
      </c>
      <c r="L240" s="45"/>
      <c r="M240" s="212" t="s">
        <v>19</v>
      </c>
      <c r="N240" s="213" t="s">
        <v>43</v>
      </c>
      <c r="O240" s="85"/>
      <c r="P240" s="214">
        <f>O240*H240</f>
        <v>0</v>
      </c>
      <c r="Q240" s="214">
        <v>0</v>
      </c>
      <c r="R240" s="214">
        <f>Q240*H240</f>
        <v>0</v>
      </c>
      <c r="S240" s="214">
        <v>0</v>
      </c>
      <c r="T240" s="215">
        <f>S240*H240</f>
        <v>0</v>
      </c>
      <c r="U240" s="39"/>
      <c r="V240" s="39"/>
      <c r="W240" s="39"/>
      <c r="X240" s="39"/>
      <c r="Y240" s="39"/>
      <c r="Z240" s="39"/>
      <c r="AA240" s="39"/>
      <c r="AB240" s="39"/>
      <c r="AC240" s="39"/>
      <c r="AD240" s="39"/>
      <c r="AE240" s="39"/>
      <c r="AR240" s="216" t="s">
        <v>175</v>
      </c>
      <c r="AT240" s="216" t="s">
        <v>137</v>
      </c>
      <c r="AU240" s="216" t="s">
        <v>82</v>
      </c>
      <c r="AY240" s="18" t="s">
        <v>134</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175</v>
      </c>
      <c r="BM240" s="216" t="s">
        <v>344</v>
      </c>
    </row>
    <row r="241" s="2" customFormat="1">
      <c r="A241" s="39"/>
      <c r="B241" s="40"/>
      <c r="C241" s="41"/>
      <c r="D241" s="218" t="s">
        <v>143</v>
      </c>
      <c r="E241" s="41"/>
      <c r="F241" s="219" t="s">
        <v>343</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143</v>
      </c>
      <c r="AU241" s="18" t="s">
        <v>82</v>
      </c>
    </row>
    <row r="242" s="2" customFormat="1">
      <c r="A242" s="39"/>
      <c r="B242" s="40"/>
      <c r="C242" s="41"/>
      <c r="D242" s="218" t="s">
        <v>146</v>
      </c>
      <c r="E242" s="41"/>
      <c r="F242" s="223" t="s">
        <v>345</v>
      </c>
      <c r="G242" s="41"/>
      <c r="H242" s="41"/>
      <c r="I242" s="220"/>
      <c r="J242" s="41"/>
      <c r="K242" s="41"/>
      <c r="L242" s="45"/>
      <c r="M242" s="221"/>
      <c r="N242" s="222"/>
      <c r="O242" s="85"/>
      <c r="P242" s="85"/>
      <c r="Q242" s="85"/>
      <c r="R242" s="85"/>
      <c r="S242" s="85"/>
      <c r="T242" s="86"/>
      <c r="U242" s="39"/>
      <c r="V242" s="39"/>
      <c r="W242" s="39"/>
      <c r="X242" s="39"/>
      <c r="Y242" s="39"/>
      <c r="Z242" s="39"/>
      <c r="AA242" s="39"/>
      <c r="AB242" s="39"/>
      <c r="AC242" s="39"/>
      <c r="AD242" s="39"/>
      <c r="AE242" s="39"/>
      <c r="AT242" s="18" t="s">
        <v>146</v>
      </c>
      <c r="AU242" s="18" t="s">
        <v>82</v>
      </c>
    </row>
    <row r="243" s="2" customFormat="1" ht="16.5" customHeight="1">
      <c r="A243" s="39"/>
      <c r="B243" s="40"/>
      <c r="C243" s="205" t="s">
        <v>346</v>
      </c>
      <c r="D243" s="205" t="s">
        <v>137</v>
      </c>
      <c r="E243" s="206" t="s">
        <v>347</v>
      </c>
      <c r="F243" s="207" t="s">
        <v>348</v>
      </c>
      <c r="G243" s="208" t="s">
        <v>251</v>
      </c>
      <c r="H243" s="209">
        <v>1</v>
      </c>
      <c r="I243" s="210"/>
      <c r="J243" s="211">
        <f>ROUND(I243*H243,2)</f>
        <v>0</v>
      </c>
      <c r="K243" s="207" t="s">
        <v>141</v>
      </c>
      <c r="L243" s="45"/>
      <c r="M243" s="212" t="s">
        <v>19</v>
      </c>
      <c r="N243" s="213" t="s">
        <v>43</v>
      </c>
      <c r="O243" s="85"/>
      <c r="P243" s="214">
        <f>O243*H243</f>
        <v>0</v>
      </c>
      <c r="Q243" s="214">
        <v>0</v>
      </c>
      <c r="R243" s="214">
        <f>Q243*H243</f>
        <v>0</v>
      </c>
      <c r="S243" s="214">
        <v>0</v>
      </c>
      <c r="T243" s="215">
        <f>S243*H243</f>
        <v>0</v>
      </c>
      <c r="U243" s="39"/>
      <c r="V243" s="39"/>
      <c r="W243" s="39"/>
      <c r="X243" s="39"/>
      <c r="Y243" s="39"/>
      <c r="Z243" s="39"/>
      <c r="AA243" s="39"/>
      <c r="AB243" s="39"/>
      <c r="AC243" s="39"/>
      <c r="AD243" s="39"/>
      <c r="AE243" s="39"/>
      <c r="AR243" s="216" t="s">
        <v>175</v>
      </c>
      <c r="AT243" s="216" t="s">
        <v>137</v>
      </c>
      <c r="AU243" s="216" t="s">
        <v>82</v>
      </c>
      <c r="AY243" s="18" t="s">
        <v>134</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175</v>
      </c>
      <c r="BM243" s="216" t="s">
        <v>349</v>
      </c>
    </row>
    <row r="244" s="2" customFormat="1">
      <c r="A244" s="39"/>
      <c r="B244" s="40"/>
      <c r="C244" s="41"/>
      <c r="D244" s="218" t="s">
        <v>143</v>
      </c>
      <c r="E244" s="41"/>
      <c r="F244" s="219" t="s">
        <v>348</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143</v>
      </c>
      <c r="AU244" s="18" t="s">
        <v>82</v>
      </c>
    </row>
    <row r="245" s="2" customFormat="1" ht="16.5" customHeight="1">
      <c r="A245" s="39"/>
      <c r="B245" s="40"/>
      <c r="C245" s="205" t="s">
        <v>252</v>
      </c>
      <c r="D245" s="205" t="s">
        <v>137</v>
      </c>
      <c r="E245" s="206" t="s">
        <v>350</v>
      </c>
      <c r="F245" s="207" t="s">
        <v>351</v>
      </c>
      <c r="G245" s="208" t="s">
        <v>251</v>
      </c>
      <c r="H245" s="209">
        <v>2</v>
      </c>
      <c r="I245" s="210"/>
      <c r="J245" s="211">
        <f>ROUND(I245*H245,2)</f>
        <v>0</v>
      </c>
      <c r="K245" s="207" t="s">
        <v>141</v>
      </c>
      <c r="L245" s="45"/>
      <c r="M245" s="212" t="s">
        <v>19</v>
      </c>
      <c r="N245" s="213" t="s">
        <v>43</v>
      </c>
      <c r="O245" s="85"/>
      <c r="P245" s="214">
        <f>O245*H245</f>
        <v>0</v>
      </c>
      <c r="Q245" s="214">
        <v>0</v>
      </c>
      <c r="R245" s="214">
        <f>Q245*H245</f>
        <v>0</v>
      </c>
      <c r="S245" s="214">
        <v>0</v>
      </c>
      <c r="T245" s="215">
        <f>S245*H245</f>
        <v>0</v>
      </c>
      <c r="U245" s="39"/>
      <c r="V245" s="39"/>
      <c r="W245" s="39"/>
      <c r="X245" s="39"/>
      <c r="Y245" s="39"/>
      <c r="Z245" s="39"/>
      <c r="AA245" s="39"/>
      <c r="AB245" s="39"/>
      <c r="AC245" s="39"/>
      <c r="AD245" s="39"/>
      <c r="AE245" s="39"/>
      <c r="AR245" s="216" t="s">
        <v>175</v>
      </c>
      <c r="AT245" s="216" t="s">
        <v>137</v>
      </c>
      <c r="AU245" s="216" t="s">
        <v>82</v>
      </c>
      <c r="AY245" s="18" t="s">
        <v>134</v>
      </c>
      <c r="BE245" s="217">
        <f>IF(N245="základní",J245,0)</f>
        <v>0</v>
      </c>
      <c r="BF245" s="217">
        <f>IF(N245="snížená",J245,0)</f>
        <v>0</v>
      </c>
      <c r="BG245" s="217">
        <f>IF(N245="zákl. přenesená",J245,0)</f>
        <v>0</v>
      </c>
      <c r="BH245" s="217">
        <f>IF(N245="sníž. přenesená",J245,0)</f>
        <v>0</v>
      </c>
      <c r="BI245" s="217">
        <f>IF(N245="nulová",J245,0)</f>
        <v>0</v>
      </c>
      <c r="BJ245" s="18" t="s">
        <v>80</v>
      </c>
      <c r="BK245" s="217">
        <f>ROUND(I245*H245,2)</f>
        <v>0</v>
      </c>
      <c r="BL245" s="18" t="s">
        <v>175</v>
      </c>
      <c r="BM245" s="216" t="s">
        <v>352</v>
      </c>
    </row>
    <row r="246" s="2" customFormat="1">
      <c r="A246" s="39"/>
      <c r="B246" s="40"/>
      <c r="C246" s="41"/>
      <c r="D246" s="218" t="s">
        <v>143</v>
      </c>
      <c r="E246" s="41"/>
      <c r="F246" s="219" t="s">
        <v>351</v>
      </c>
      <c r="G246" s="41"/>
      <c r="H246" s="41"/>
      <c r="I246" s="220"/>
      <c r="J246" s="41"/>
      <c r="K246" s="41"/>
      <c r="L246" s="45"/>
      <c r="M246" s="221"/>
      <c r="N246" s="222"/>
      <c r="O246" s="85"/>
      <c r="P246" s="85"/>
      <c r="Q246" s="85"/>
      <c r="R246" s="85"/>
      <c r="S246" s="85"/>
      <c r="T246" s="86"/>
      <c r="U246" s="39"/>
      <c r="V246" s="39"/>
      <c r="W246" s="39"/>
      <c r="X246" s="39"/>
      <c r="Y246" s="39"/>
      <c r="Z246" s="39"/>
      <c r="AA246" s="39"/>
      <c r="AB246" s="39"/>
      <c r="AC246" s="39"/>
      <c r="AD246" s="39"/>
      <c r="AE246" s="39"/>
      <c r="AT246" s="18" t="s">
        <v>143</v>
      </c>
      <c r="AU246" s="18" t="s">
        <v>82</v>
      </c>
    </row>
    <row r="247" s="2" customFormat="1">
      <c r="A247" s="39"/>
      <c r="B247" s="40"/>
      <c r="C247" s="41"/>
      <c r="D247" s="218" t="s">
        <v>146</v>
      </c>
      <c r="E247" s="41"/>
      <c r="F247" s="223" t="s">
        <v>353</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146</v>
      </c>
      <c r="AU247" s="18" t="s">
        <v>82</v>
      </c>
    </row>
    <row r="248" s="2" customFormat="1" ht="24.15" customHeight="1">
      <c r="A248" s="39"/>
      <c r="B248" s="40"/>
      <c r="C248" s="205" t="s">
        <v>354</v>
      </c>
      <c r="D248" s="205" t="s">
        <v>137</v>
      </c>
      <c r="E248" s="206" t="s">
        <v>355</v>
      </c>
      <c r="F248" s="207" t="s">
        <v>356</v>
      </c>
      <c r="G248" s="208" t="s">
        <v>220</v>
      </c>
      <c r="H248" s="209">
        <v>0.040000000000000001</v>
      </c>
      <c r="I248" s="210"/>
      <c r="J248" s="211">
        <f>ROUND(I248*H248,2)</f>
        <v>0</v>
      </c>
      <c r="K248" s="207" t="s">
        <v>141</v>
      </c>
      <c r="L248" s="45"/>
      <c r="M248" s="212" t="s">
        <v>19</v>
      </c>
      <c r="N248" s="213" t="s">
        <v>43</v>
      </c>
      <c r="O248" s="85"/>
      <c r="P248" s="214">
        <f>O248*H248</f>
        <v>0</v>
      </c>
      <c r="Q248" s="214">
        <v>0</v>
      </c>
      <c r="R248" s="214">
        <f>Q248*H248</f>
        <v>0</v>
      </c>
      <c r="S248" s="214">
        <v>0</v>
      </c>
      <c r="T248" s="215">
        <f>S248*H248</f>
        <v>0</v>
      </c>
      <c r="U248" s="39"/>
      <c r="V248" s="39"/>
      <c r="W248" s="39"/>
      <c r="X248" s="39"/>
      <c r="Y248" s="39"/>
      <c r="Z248" s="39"/>
      <c r="AA248" s="39"/>
      <c r="AB248" s="39"/>
      <c r="AC248" s="39"/>
      <c r="AD248" s="39"/>
      <c r="AE248" s="39"/>
      <c r="AR248" s="216" t="s">
        <v>175</v>
      </c>
      <c r="AT248" s="216" t="s">
        <v>137</v>
      </c>
      <c r="AU248" s="216" t="s">
        <v>82</v>
      </c>
      <c r="AY248" s="18" t="s">
        <v>134</v>
      </c>
      <c r="BE248" s="217">
        <f>IF(N248="základní",J248,0)</f>
        <v>0</v>
      </c>
      <c r="BF248" s="217">
        <f>IF(N248="snížená",J248,0)</f>
        <v>0</v>
      </c>
      <c r="BG248" s="217">
        <f>IF(N248="zákl. přenesená",J248,0)</f>
        <v>0</v>
      </c>
      <c r="BH248" s="217">
        <f>IF(N248="sníž. přenesená",J248,0)</f>
        <v>0</v>
      </c>
      <c r="BI248" s="217">
        <f>IF(N248="nulová",J248,0)</f>
        <v>0</v>
      </c>
      <c r="BJ248" s="18" t="s">
        <v>80</v>
      </c>
      <c r="BK248" s="217">
        <f>ROUND(I248*H248,2)</f>
        <v>0</v>
      </c>
      <c r="BL248" s="18" t="s">
        <v>175</v>
      </c>
      <c r="BM248" s="216" t="s">
        <v>357</v>
      </c>
    </row>
    <row r="249" s="2" customFormat="1">
      <c r="A249" s="39"/>
      <c r="B249" s="40"/>
      <c r="C249" s="41"/>
      <c r="D249" s="218" t="s">
        <v>143</v>
      </c>
      <c r="E249" s="41"/>
      <c r="F249" s="219" t="s">
        <v>356</v>
      </c>
      <c r="G249" s="41"/>
      <c r="H249" s="41"/>
      <c r="I249" s="220"/>
      <c r="J249" s="41"/>
      <c r="K249" s="41"/>
      <c r="L249" s="45"/>
      <c r="M249" s="221"/>
      <c r="N249" s="222"/>
      <c r="O249" s="85"/>
      <c r="P249" s="85"/>
      <c r="Q249" s="85"/>
      <c r="R249" s="85"/>
      <c r="S249" s="85"/>
      <c r="T249" s="86"/>
      <c r="U249" s="39"/>
      <c r="V249" s="39"/>
      <c r="W249" s="39"/>
      <c r="X249" s="39"/>
      <c r="Y249" s="39"/>
      <c r="Z249" s="39"/>
      <c r="AA249" s="39"/>
      <c r="AB249" s="39"/>
      <c r="AC249" s="39"/>
      <c r="AD249" s="39"/>
      <c r="AE249" s="39"/>
      <c r="AT249" s="18" t="s">
        <v>143</v>
      </c>
      <c r="AU249" s="18" t="s">
        <v>82</v>
      </c>
    </row>
    <row r="250" s="2" customFormat="1">
      <c r="A250" s="39"/>
      <c r="B250" s="40"/>
      <c r="C250" s="41"/>
      <c r="D250" s="218" t="s">
        <v>146</v>
      </c>
      <c r="E250" s="41"/>
      <c r="F250" s="223" t="s">
        <v>358</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146</v>
      </c>
      <c r="AU250" s="18" t="s">
        <v>82</v>
      </c>
    </row>
    <row r="251" s="12" customFormat="1" ht="22.8" customHeight="1">
      <c r="A251" s="12"/>
      <c r="B251" s="189"/>
      <c r="C251" s="190"/>
      <c r="D251" s="191" t="s">
        <v>71</v>
      </c>
      <c r="E251" s="203" t="s">
        <v>359</v>
      </c>
      <c r="F251" s="203" t="s">
        <v>360</v>
      </c>
      <c r="G251" s="190"/>
      <c r="H251" s="190"/>
      <c r="I251" s="193"/>
      <c r="J251" s="204">
        <f>BK251</f>
        <v>0</v>
      </c>
      <c r="K251" s="190"/>
      <c r="L251" s="195"/>
      <c r="M251" s="196"/>
      <c r="N251" s="197"/>
      <c r="O251" s="197"/>
      <c r="P251" s="198">
        <f>SUM(P252:P261)</f>
        <v>0</v>
      </c>
      <c r="Q251" s="197"/>
      <c r="R251" s="198">
        <f>SUM(R252:R261)</f>
        <v>0</v>
      </c>
      <c r="S251" s="197"/>
      <c r="T251" s="199">
        <f>SUM(T252:T261)</f>
        <v>0</v>
      </c>
      <c r="U251" s="12"/>
      <c r="V251" s="12"/>
      <c r="W251" s="12"/>
      <c r="X251" s="12"/>
      <c r="Y251" s="12"/>
      <c r="Z251" s="12"/>
      <c r="AA251" s="12"/>
      <c r="AB251" s="12"/>
      <c r="AC251" s="12"/>
      <c r="AD251" s="12"/>
      <c r="AE251" s="12"/>
      <c r="AR251" s="200" t="s">
        <v>82</v>
      </c>
      <c r="AT251" s="201" t="s">
        <v>71</v>
      </c>
      <c r="AU251" s="201" t="s">
        <v>80</v>
      </c>
      <c r="AY251" s="200" t="s">
        <v>134</v>
      </c>
      <c r="BK251" s="202">
        <f>SUM(BK252:BK261)</f>
        <v>0</v>
      </c>
    </row>
    <row r="252" s="2" customFormat="1" ht="16.5" customHeight="1">
      <c r="A252" s="39"/>
      <c r="B252" s="40"/>
      <c r="C252" s="205" t="s">
        <v>256</v>
      </c>
      <c r="D252" s="205" t="s">
        <v>137</v>
      </c>
      <c r="E252" s="206" t="s">
        <v>361</v>
      </c>
      <c r="F252" s="207" t="s">
        <v>362</v>
      </c>
      <c r="G252" s="208" t="s">
        <v>140</v>
      </c>
      <c r="H252" s="209">
        <v>24.48</v>
      </c>
      <c r="I252" s="210"/>
      <c r="J252" s="211">
        <f>ROUND(I252*H252,2)</f>
        <v>0</v>
      </c>
      <c r="K252" s="207" t="s">
        <v>141</v>
      </c>
      <c r="L252" s="45"/>
      <c r="M252" s="212" t="s">
        <v>19</v>
      </c>
      <c r="N252" s="213" t="s">
        <v>43</v>
      </c>
      <c r="O252" s="85"/>
      <c r="P252" s="214">
        <f>O252*H252</f>
        <v>0</v>
      </c>
      <c r="Q252" s="214">
        <v>0</v>
      </c>
      <c r="R252" s="214">
        <f>Q252*H252</f>
        <v>0</v>
      </c>
      <c r="S252" s="214">
        <v>0</v>
      </c>
      <c r="T252" s="215">
        <f>S252*H252</f>
        <v>0</v>
      </c>
      <c r="U252" s="39"/>
      <c r="V252" s="39"/>
      <c r="W252" s="39"/>
      <c r="X252" s="39"/>
      <c r="Y252" s="39"/>
      <c r="Z252" s="39"/>
      <c r="AA252" s="39"/>
      <c r="AB252" s="39"/>
      <c r="AC252" s="39"/>
      <c r="AD252" s="39"/>
      <c r="AE252" s="39"/>
      <c r="AR252" s="216" t="s">
        <v>175</v>
      </c>
      <c r="AT252" s="216" t="s">
        <v>137</v>
      </c>
      <c r="AU252" s="216" t="s">
        <v>82</v>
      </c>
      <c r="AY252" s="18" t="s">
        <v>134</v>
      </c>
      <c r="BE252" s="217">
        <f>IF(N252="základní",J252,0)</f>
        <v>0</v>
      </c>
      <c r="BF252" s="217">
        <f>IF(N252="snížená",J252,0)</f>
        <v>0</v>
      </c>
      <c r="BG252" s="217">
        <f>IF(N252="zákl. přenesená",J252,0)</f>
        <v>0</v>
      </c>
      <c r="BH252" s="217">
        <f>IF(N252="sníž. přenesená",J252,0)</f>
        <v>0</v>
      </c>
      <c r="BI252" s="217">
        <f>IF(N252="nulová",J252,0)</f>
        <v>0</v>
      </c>
      <c r="BJ252" s="18" t="s">
        <v>80</v>
      </c>
      <c r="BK252" s="217">
        <f>ROUND(I252*H252,2)</f>
        <v>0</v>
      </c>
      <c r="BL252" s="18" t="s">
        <v>175</v>
      </c>
      <c r="BM252" s="216" t="s">
        <v>363</v>
      </c>
    </row>
    <row r="253" s="2" customFormat="1">
      <c r="A253" s="39"/>
      <c r="B253" s="40"/>
      <c r="C253" s="41"/>
      <c r="D253" s="218" t="s">
        <v>143</v>
      </c>
      <c r="E253" s="41"/>
      <c r="F253" s="219" t="s">
        <v>362</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143</v>
      </c>
      <c r="AU253" s="18" t="s">
        <v>82</v>
      </c>
    </row>
    <row r="254" s="2" customFormat="1" ht="16.5" customHeight="1">
      <c r="A254" s="39"/>
      <c r="B254" s="40"/>
      <c r="C254" s="205" t="s">
        <v>364</v>
      </c>
      <c r="D254" s="205" t="s">
        <v>137</v>
      </c>
      <c r="E254" s="206" t="s">
        <v>365</v>
      </c>
      <c r="F254" s="207" t="s">
        <v>366</v>
      </c>
      <c r="G254" s="208" t="s">
        <v>140</v>
      </c>
      <c r="H254" s="209">
        <v>24.48</v>
      </c>
      <c r="I254" s="210"/>
      <c r="J254" s="211">
        <f>ROUND(I254*H254,2)</f>
        <v>0</v>
      </c>
      <c r="K254" s="207" t="s">
        <v>141</v>
      </c>
      <c r="L254" s="45"/>
      <c r="M254" s="212" t="s">
        <v>19</v>
      </c>
      <c r="N254" s="213" t="s">
        <v>43</v>
      </c>
      <c r="O254" s="85"/>
      <c r="P254" s="214">
        <f>O254*H254</f>
        <v>0</v>
      </c>
      <c r="Q254" s="214">
        <v>0</v>
      </c>
      <c r="R254" s="214">
        <f>Q254*H254</f>
        <v>0</v>
      </c>
      <c r="S254" s="214">
        <v>0</v>
      </c>
      <c r="T254" s="215">
        <f>S254*H254</f>
        <v>0</v>
      </c>
      <c r="U254" s="39"/>
      <c r="V254" s="39"/>
      <c r="W254" s="39"/>
      <c r="X254" s="39"/>
      <c r="Y254" s="39"/>
      <c r="Z254" s="39"/>
      <c r="AA254" s="39"/>
      <c r="AB254" s="39"/>
      <c r="AC254" s="39"/>
      <c r="AD254" s="39"/>
      <c r="AE254" s="39"/>
      <c r="AR254" s="216" t="s">
        <v>175</v>
      </c>
      <c r="AT254" s="216" t="s">
        <v>137</v>
      </c>
      <c r="AU254" s="216" t="s">
        <v>82</v>
      </c>
      <c r="AY254" s="18" t="s">
        <v>134</v>
      </c>
      <c r="BE254" s="217">
        <f>IF(N254="základní",J254,0)</f>
        <v>0</v>
      </c>
      <c r="BF254" s="217">
        <f>IF(N254="snížená",J254,0)</f>
        <v>0</v>
      </c>
      <c r="BG254" s="217">
        <f>IF(N254="zákl. přenesená",J254,0)</f>
        <v>0</v>
      </c>
      <c r="BH254" s="217">
        <f>IF(N254="sníž. přenesená",J254,0)</f>
        <v>0</v>
      </c>
      <c r="BI254" s="217">
        <f>IF(N254="nulová",J254,0)</f>
        <v>0</v>
      </c>
      <c r="BJ254" s="18" t="s">
        <v>80</v>
      </c>
      <c r="BK254" s="217">
        <f>ROUND(I254*H254,2)</f>
        <v>0</v>
      </c>
      <c r="BL254" s="18" t="s">
        <v>175</v>
      </c>
      <c r="BM254" s="216" t="s">
        <v>367</v>
      </c>
    </row>
    <row r="255" s="2" customFormat="1">
      <c r="A255" s="39"/>
      <c r="B255" s="40"/>
      <c r="C255" s="41"/>
      <c r="D255" s="218" t="s">
        <v>143</v>
      </c>
      <c r="E255" s="41"/>
      <c r="F255" s="219" t="s">
        <v>366</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143</v>
      </c>
      <c r="AU255" s="18" t="s">
        <v>82</v>
      </c>
    </row>
    <row r="256" s="2" customFormat="1">
      <c r="A256" s="39"/>
      <c r="B256" s="40"/>
      <c r="C256" s="41"/>
      <c r="D256" s="218" t="s">
        <v>146</v>
      </c>
      <c r="E256" s="41"/>
      <c r="F256" s="223" t="s">
        <v>368</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146</v>
      </c>
      <c r="AU256" s="18" t="s">
        <v>82</v>
      </c>
    </row>
    <row r="257" s="14" customFormat="1">
      <c r="A257" s="14"/>
      <c r="B257" s="234"/>
      <c r="C257" s="235"/>
      <c r="D257" s="218" t="s">
        <v>163</v>
      </c>
      <c r="E257" s="236" t="s">
        <v>19</v>
      </c>
      <c r="F257" s="237" t="s">
        <v>369</v>
      </c>
      <c r="G257" s="235"/>
      <c r="H257" s="238">
        <v>24.48</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163</v>
      </c>
      <c r="AU257" s="244" t="s">
        <v>82</v>
      </c>
      <c r="AV257" s="14" t="s">
        <v>82</v>
      </c>
      <c r="AW257" s="14" t="s">
        <v>31</v>
      </c>
      <c r="AX257" s="14" t="s">
        <v>72</v>
      </c>
      <c r="AY257" s="244" t="s">
        <v>134</v>
      </c>
    </row>
    <row r="258" s="15" customFormat="1">
      <c r="A258" s="15"/>
      <c r="B258" s="245"/>
      <c r="C258" s="246"/>
      <c r="D258" s="218" t="s">
        <v>163</v>
      </c>
      <c r="E258" s="247" t="s">
        <v>19</v>
      </c>
      <c r="F258" s="248" t="s">
        <v>168</v>
      </c>
      <c r="G258" s="246"/>
      <c r="H258" s="249">
        <v>24.48</v>
      </c>
      <c r="I258" s="250"/>
      <c r="J258" s="246"/>
      <c r="K258" s="246"/>
      <c r="L258" s="251"/>
      <c r="M258" s="252"/>
      <c r="N258" s="253"/>
      <c r="O258" s="253"/>
      <c r="P258" s="253"/>
      <c r="Q258" s="253"/>
      <c r="R258" s="253"/>
      <c r="S258" s="253"/>
      <c r="T258" s="254"/>
      <c r="U258" s="15"/>
      <c r="V258" s="15"/>
      <c r="W258" s="15"/>
      <c r="X258" s="15"/>
      <c r="Y258" s="15"/>
      <c r="Z258" s="15"/>
      <c r="AA258" s="15"/>
      <c r="AB258" s="15"/>
      <c r="AC258" s="15"/>
      <c r="AD258" s="15"/>
      <c r="AE258" s="15"/>
      <c r="AT258" s="255" t="s">
        <v>163</v>
      </c>
      <c r="AU258" s="255" t="s">
        <v>82</v>
      </c>
      <c r="AV258" s="15" t="s">
        <v>142</v>
      </c>
      <c r="AW258" s="15" t="s">
        <v>31</v>
      </c>
      <c r="AX258" s="15" t="s">
        <v>80</v>
      </c>
      <c r="AY258" s="255" t="s">
        <v>134</v>
      </c>
    </row>
    <row r="259" s="2" customFormat="1" ht="24.15" customHeight="1">
      <c r="A259" s="39"/>
      <c r="B259" s="40"/>
      <c r="C259" s="205" t="s">
        <v>261</v>
      </c>
      <c r="D259" s="205" t="s">
        <v>137</v>
      </c>
      <c r="E259" s="206" t="s">
        <v>370</v>
      </c>
      <c r="F259" s="207" t="s">
        <v>371</v>
      </c>
      <c r="G259" s="208" t="s">
        <v>220</v>
      </c>
      <c r="H259" s="209">
        <v>0.045999999999999999</v>
      </c>
      <c r="I259" s="210"/>
      <c r="J259" s="211">
        <f>ROUND(I259*H259,2)</f>
        <v>0</v>
      </c>
      <c r="K259" s="207" t="s">
        <v>141</v>
      </c>
      <c r="L259" s="45"/>
      <c r="M259" s="212" t="s">
        <v>19</v>
      </c>
      <c r="N259" s="213" t="s">
        <v>43</v>
      </c>
      <c r="O259" s="85"/>
      <c r="P259" s="214">
        <f>O259*H259</f>
        <v>0</v>
      </c>
      <c r="Q259" s="214">
        <v>0</v>
      </c>
      <c r="R259" s="214">
        <f>Q259*H259</f>
        <v>0</v>
      </c>
      <c r="S259" s="214">
        <v>0</v>
      </c>
      <c r="T259" s="215">
        <f>S259*H259</f>
        <v>0</v>
      </c>
      <c r="U259" s="39"/>
      <c r="V259" s="39"/>
      <c r="W259" s="39"/>
      <c r="X259" s="39"/>
      <c r="Y259" s="39"/>
      <c r="Z259" s="39"/>
      <c r="AA259" s="39"/>
      <c r="AB259" s="39"/>
      <c r="AC259" s="39"/>
      <c r="AD259" s="39"/>
      <c r="AE259" s="39"/>
      <c r="AR259" s="216" t="s">
        <v>175</v>
      </c>
      <c r="AT259" s="216" t="s">
        <v>137</v>
      </c>
      <c r="AU259" s="216" t="s">
        <v>82</v>
      </c>
      <c r="AY259" s="18" t="s">
        <v>134</v>
      </c>
      <c r="BE259" s="217">
        <f>IF(N259="základní",J259,0)</f>
        <v>0</v>
      </c>
      <c r="BF259" s="217">
        <f>IF(N259="snížená",J259,0)</f>
        <v>0</v>
      </c>
      <c r="BG259" s="217">
        <f>IF(N259="zákl. přenesená",J259,0)</f>
        <v>0</v>
      </c>
      <c r="BH259" s="217">
        <f>IF(N259="sníž. přenesená",J259,0)</f>
        <v>0</v>
      </c>
      <c r="BI259" s="217">
        <f>IF(N259="nulová",J259,0)</f>
        <v>0</v>
      </c>
      <c r="BJ259" s="18" t="s">
        <v>80</v>
      </c>
      <c r="BK259" s="217">
        <f>ROUND(I259*H259,2)</f>
        <v>0</v>
      </c>
      <c r="BL259" s="18" t="s">
        <v>175</v>
      </c>
      <c r="BM259" s="216" t="s">
        <v>372</v>
      </c>
    </row>
    <row r="260" s="2" customFormat="1">
      <c r="A260" s="39"/>
      <c r="B260" s="40"/>
      <c r="C260" s="41"/>
      <c r="D260" s="218" t="s">
        <v>143</v>
      </c>
      <c r="E260" s="41"/>
      <c r="F260" s="219" t="s">
        <v>371</v>
      </c>
      <c r="G260" s="41"/>
      <c r="H260" s="41"/>
      <c r="I260" s="220"/>
      <c r="J260" s="41"/>
      <c r="K260" s="41"/>
      <c r="L260" s="45"/>
      <c r="M260" s="221"/>
      <c r="N260" s="222"/>
      <c r="O260" s="85"/>
      <c r="P260" s="85"/>
      <c r="Q260" s="85"/>
      <c r="R260" s="85"/>
      <c r="S260" s="85"/>
      <c r="T260" s="86"/>
      <c r="U260" s="39"/>
      <c r="V260" s="39"/>
      <c r="W260" s="39"/>
      <c r="X260" s="39"/>
      <c r="Y260" s="39"/>
      <c r="Z260" s="39"/>
      <c r="AA260" s="39"/>
      <c r="AB260" s="39"/>
      <c r="AC260" s="39"/>
      <c r="AD260" s="39"/>
      <c r="AE260" s="39"/>
      <c r="AT260" s="18" t="s">
        <v>143</v>
      </c>
      <c r="AU260" s="18" t="s">
        <v>82</v>
      </c>
    </row>
    <row r="261" s="2" customFormat="1">
      <c r="A261" s="39"/>
      <c r="B261" s="40"/>
      <c r="C261" s="41"/>
      <c r="D261" s="218" t="s">
        <v>146</v>
      </c>
      <c r="E261" s="41"/>
      <c r="F261" s="223" t="s">
        <v>358</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146</v>
      </c>
      <c r="AU261" s="18" t="s">
        <v>82</v>
      </c>
    </row>
    <row r="262" s="12" customFormat="1" ht="22.8" customHeight="1">
      <c r="A262" s="12"/>
      <c r="B262" s="189"/>
      <c r="C262" s="190"/>
      <c r="D262" s="191" t="s">
        <v>71</v>
      </c>
      <c r="E262" s="203" t="s">
        <v>373</v>
      </c>
      <c r="F262" s="203" t="s">
        <v>374</v>
      </c>
      <c r="G262" s="190"/>
      <c r="H262" s="190"/>
      <c r="I262" s="193"/>
      <c r="J262" s="204">
        <f>BK262</f>
        <v>0</v>
      </c>
      <c r="K262" s="190"/>
      <c r="L262" s="195"/>
      <c r="M262" s="196"/>
      <c r="N262" s="197"/>
      <c r="O262" s="197"/>
      <c r="P262" s="198">
        <f>SUM(P263:P276)</f>
        <v>0</v>
      </c>
      <c r="Q262" s="197"/>
      <c r="R262" s="198">
        <f>SUM(R263:R276)</f>
        <v>0</v>
      </c>
      <c r="S262" s="197"/>
      <c r="T262" s="199">
        <f>SUM(T263:T276)</f>
        <v>0</v>
      </c>
      <c r="U262" s="12"/>
      <c r="V262" s="12"/>
      <c r="W262" s="12"/>
      <c r="X262" s="12"/>
      <c r="Y262" s="12"/>
      <c r="Z262" s="12"/>
      <c r="AA262" s="12"/>
      <c r="AB262" s="12"/>
      <c r="AC262" s="12"/>
      <c r="AD262" s="12"/>
      <c r="AE262" s="12"/>
      <c r="AR262" s="200" t="s">
        <v>82</v>
      </c>
      <c r="AT262" s="201" t="s">
        <v>71</v>
      </c>
      <c r="AU262" s="201" t="s">
        <v>80</v>
      </c>
      <c r="AY262" s="200" t="s">
        <v>134</v>
      </c>
      <c r="BK262" s="202">
        <f>SUM(BK263:BK276)</f>
        <v>0</v>
      </c>
    </row>
    <row r="263" s="2" customFormat="1" ht="24.15" customHeight="1">
      <c r="A263" s="39"/>
      <c r="B263" s="40"/>
      <c r="C263" s="205" t="s">
        <v>375</v>
      </c>
      <c r="D263" s="205" t="s">
        <v>137</v>
      </c>
      <c r="E263" s="206" t="s">
        <v>376</v>
      </c>
      <c r="F263" s="207" t="s">
        <v>377</v>
      </c>
      <c r="G263" s="208" t="s">
        <v>140</v>
      </c>
      <c r="H263" s="209">
        <v>9.5180000000000007</v>
      </c>
      <c r="I263" s="210"/>
      <c r="J263" s="211">
        <f>ROUND(I263*H263,2)</f>
        <v>0</v>
      </c>
      <c r="K263" s="207" t="s">
        <v>141</v>
      </c>
      <c r="L263" s="45"/>
      <c r="M263" s="212" t="s">
        <v>19</v>
      </c>
      <c r="N263" s="213" t="s">
        <v>43</v>
      </c>
      <c r="O263" s="85"/>
      <c r="P263" s="214">
        <f>O263*H263</f>
        <v>0</v>
      </c>
      <c r="Q263" s="214">
        <v>0</v>
      </c>
      <c r="R263" s="214">
        <f>Q263*H263</f>
        <v>0</v>
      </c>
      <c r="S263" s="214">
        <v>0</v>
      </c>
      <c r="T263" s="215">
        <f>S263*H263</f>
        <v>0</v>
      </c>
      <c r="U263" s="39"/>
      <c r="V263" s="39"/>
      <c r="W263" s="39"/>
      <c r="X263" s="39"/>
      <c r="Y263" s="39"/>
      <c r="Z263" s="39"/>
      <c r="AA263" s="39"/>
      <c r="AB263" s="39"/>
      <c r="AC263" s="39"/>
      <c r="AD263" s="39"/>
      <c r="AE263" s="39"/>
      <c r="AR263" s="216" t="s">
        <v>175</v>
      </c>
      <c r="AT263" s="216" t="s">
        <v>137</v>
      </c>
      <c r="AU263" s="216" t="s">
        <v>82</v>
      </c>
      <c r="AY263" s="18" t="s">
        <v>134</v>
      </c>
      <c r="BE263" s="217">
        <f>IF(N263="základní",J263,0)</f>
        <v>0</v>
      </c>
      <c r="BF263" s="217">
        <f>IF(N263="snížená",J263,0)</f>
        <v>0</v>
      </c>
      <c r="BG263" s="217">
        <f>IF(N263="zákl. přenesená",J263,0)</f>
        <v>0</v>
      </c>
      <c r="BH263" s="217">
        <f>IF(N263="sníž. přenesená",J263,0)</f>
        <v>0</v>
      </c>
      <c r="BI263" s="217">
        <f>IF(N263="nulová",J263,0)</f>
        <v>0</v>
      </c>
      <c r="BJ263" s="18" t="s">
        <v>80</v>
      </c>
      <c r="BK263" s="217">
        <f>ROUND(I263*H263,2)</f>
        <v>0</v>
      </c>
      <c r="BL263" s="18" t="s">
        <v>175</v>
      </c>
      <c r="BM263" s="216" t="s">
        <v>378</v>
      </c>
    </row>
    <row r="264" s="2" customFormat="1">
      <c r="A264" s="39"/>
      <c r="B264" s="40"/>
      <c r="C264" s="41"/>
      <c r="D264" s="218" t="s">
        <v>143</v>
      </c>
      <c r="E264" s="41"/>
      <c r="F264" s="219" t="s">
        <v>377</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143</v>
      </c>
      <c r="AU264" s="18" t="s">
        <v>82</v>
      </c>
    </row>
    <row r="265" s="2" customFormat="1">
      <c r="A265" s="39"/>
      <c r="B265" s="40"/>
      <c r="C265" s="41"/>
      <c r="D265" s="218" t="s">
        <v>146</v>
      </c>
      <c r="E265" s="41"/>
      <c r="F265" s="223" t="s">
        <v>379</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146</v>
      </c>
      <c r="AU265" s="18" t="s">
        <v>82</v>
      </c>
    </row>
    <row r="266" s="14" customFormat="1">
      <c r="A266" s="14"/>
      <c r="B266" s="234"/>
      <c r="C266" s="235"/>
      <c r="D266" s="218" t="s">
        <v>163</v>
      </c>
      <c r="E266" s="236" t="s">
        <v>19</v>
      </c>
      <c r="F266" s="237" t="s">
        <v>380</v>
      </c>
      <c r="G266" s="235"/>
      <c r="H266" s="238">
        <v>9.5180000000000007</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163</v>
      </c>
      <c r="AU266" s="244" t="s">
        <v>82</v>
      </c>
      <c r="AV266" s="14" t="s">
        <v>82</v>
      </c>
      <c r="AW266" s="14" t="s">
        <v>31</v>
      </c>
      <c r="AX266" s="14" t="s">
        <v>72</v>
      </c>
      <c r="AY266" s="244" t="s">
        <v>134</v>
      </c>
    </row>
    <row r="267" s="15" customFormat="1">
      <c r="A267" s="15"/>
      <c r="B267" s="245"/>
      <c r="C267" s="246"/>
      <c r="D267" s="218" t="s">
        <v>163</v>
      </c>
      <c r="E267" s="247" t="s">
        <v>19</v>
      </c>
      <c r="F267" s="248" t="s">
        <v>168</v>
      </c>
      <c r="G267" s="246"/>
      <c r="H267" s="249">
        <v>9.5180000000000007</v>
      </c>
      <c r="I267" s="250"/>
      <c r="J267" s="246"/>
      <c r="K267" s="246"/>
      <c r="L267" s="251"/>
      <c r="M267" s="252"/>
      <c r="N267" s="253"/>
      <c r="O267" s="253"/>
      <c r="P267" s="253"/>
      <c r="Q267" s="253"/>
      <c r="R267" s="253"/>
      <c r="S267" s="253"/>
      <c r="T267" s="254"/>
      <c r="U267" s="15"/>
      <c r="V267" s="15"/>
      <c r="W267" s="15"/>
      <c r="X267" s="15"/>
      <c r="Y267" s="15"/>
      <c r="Z267" s="15"/>
      <c r="AA267" s="15"/>
      <c r="AB267" s="15"/>
      <c r="AC267" s="15"/>
      <c r="AD267" s="15"/>
      <c r="AE267" s="15"/>
      <c r="AT267" s="255" t="s">
        <v>163</v>
      </c>
      <c r="AU267" s="255" t="s">
        <v>82</v>
      </c>
      <c r="AV267" s="15" t="s">
        <v>142</v>
      </c>
      <c r="AW267" s="15" t="s">
        <v>31</v>
      </c>
      <c r="AX267" s="15" t="s">
        <v>80</v>
      </c>
      <c r="AY267" s="255" t="s">
        <v>134</v>
      </c>
    </row>
    <row r="268" s="2" customFormat="1" ht="16.5" customHeight="1">
      <c r="A268" s="39"/>
      <c r="B268" s="40"/>
      <c r="C268" s="205" t="s">
        <v>265</v>
      </c>
      <c r="D268" s="205" t="s">
        <v>137</v>
      </c>
      <c r="E268" s="206" t="s">
        <v>381</v>
      </c>
      <c r="F268" s="207" t="s">
        <v>382</v>
      </c>
      <c r="G268" s="208" t="s">
        <v>140</v>
      </c>
      <c r="H268" s="209">
        <v>9.5180000000000007</v>
      </c>
      <c r="I268" s="210"/>
      <c r="J268" s="211">
        <f>ROUND(I268*H268,2)</f>
        <v>0</v>
      </c>
      <c r="K268" s="207" t="s">
        <v>141</v>
      </c>
      <c r="L268" s="45"/>
      <c r="M268" s="212" t="s">
        <v>19</v>
      </c>
      <c r="N268" s="213" t="s">
        <v>43</v>
      </c>
      <c r="O268" s="85"/>
      <c r="P268" s="214">
        <f>O268*H268</f>
        <v>0</v>
      </c>
      <c r="Q268" s="214">
        <v>0</v>
      </c>
      <c r="R268" s="214">
        <f>Q268*H268</f>
        <v>0</v>
      </c>
      <c r="S268" s="214">
        <v>0</v>
      </c>
      <c r="T268" s="215">
        <f>S268*H268</f>
        <v>0</v>
      </c>
      <c r="U268" s="39"/>
      <c r="V268" s="39"/>
      <c r="W268" s="39"/>
      <c r="X268" s="39"/>
      <c r="Y268" s="39"/>
      <c r="Z268" s="39"/>
      <c r="AA268" s="39"/>
      <c r="AB268" s="39"/>
      <c r="AC268" s="39"/>
      <c r="AD268" s="39"/>
      <c r="AE268" s="39"/>
      <c r="AR268" s="216" t="s">
        <v>175</v>
      </c>
      <c r="AT268" s="216" t="s">
        <v>137</v>
      </c>
      <c r="AU268" s="216" t="s">
        <v>82</v>
      </c>
      <c r="AY268" s="18" t="s">
        <v>134</v>
      </c>
      <c r="BE268" s="217">
        <f>IF(N268="základní",J268,0)</f>
        <v>0</v>
      </c>
      <c r="BF268" s="217">
        <f>IF(N268="snížená",J268,0)</f>
        <v>0</v>
      </c>
      <c r="BG268" s="217">
        <f>IF(N268="zákl. přenesená",J268,0)</f>
        <v>0</v>
      </c>
      <c r="BH268" s="217">
        <f>IF(N268="sníž. přenesená",J268,0)</f>
        <v>0</v>
      </c>
      <c r="BI268" s="217">
        <f>IF(N268="nulová",J268,0)</f>
        <v>0</v>
      </c>
      <c r="BJ268" s="18" t="s">
        <v>80</v>
      </c>
      <c r="BK268" s="217">
        <f>ROUND(I268*H268,2)</f>
        <v>0</v>
      </c>
      <c r="BL268" s="18" t="s">
        <v>175</v>
      </c>
      <c r="BM268" s="216" t="s">
        <v>383</v>
      </c>
    </row>
    <row r="269" s="2" customFormat="1">
      <c r="A269" s="39"/>
      <c r="B269" s="40"/>
      <c r="C269" s="41"/>
      <c r="D269" s="218" t="s">
        <v>143</v>
      </c>
      <c r="E269" s="41"/>
      <c r="F269" s="219" t="s">
        <v>382</v>
      </c>
      <c r="G269" s="41"/>
      <c r="H269" s="41"/>
      <c r="I269" s="220"/>
      <c r="J269" s="41"/>
      <c r="K269" s="41"/>
      <c r="L269" s="45"/>
      <c r="M269" s="221"/>
      <c r="N269" s="222"/>
      <c r="O269" s="85"/>
      <c r="P269" s="85"/>
      <c r="Q269" s="85"/>
      <c r="R269" s="85"/>
      <c r="S269" s="85"/>
      <c r="T269" s="86"/>
      <c r="U269" s="39"/>
      <c r="V269" s="39"/>
      <c r="W269" s="39"/>
      <c r="X269" s="39"/>
      <c r="Y269" s="39"/>
      <c r="Z269" s="39"/>
      <c r="AA269" s="39"/>
      <c r="AB269" s="39"/>
      <c r="AC269" s="39"/>
      <c r="AD269" s="39"/>
      <c r="AE269" s="39"/>
      <c r="AT269" s="18" t="s">
        <v>143</v>
      </c>
      <c r="AU269" s="18" t="s">
        <v>82</v>
      </c>
    </row>
    <row r="270" s="2" customFormat="1">
      <c r="A270" s="39"/>
      <c r="B270" s="40"/>
      <c r="C270" s="41"/>
      <c r="D270" s="218" t="s">
        <v>146</v>
      </c>
      <c r="E270" s="41"/>
      <c r="F270" s="223" t="s">
        <v>379</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146</v>
      </c>
      <c r="AU270" s="18" t="s">
        <v>82</v>
      </c>
    </row>
    <row r="271" s="14" customFormat="1">
      <c r="A271" s="14"/>
      <c r="B271" s="234"/>
      <c r="C271" s="235"/>
      <c r="D271" s="218" t="s">
        <v>163</v>
      </c>
      <c r="E271" s="236" t="s">
        <v>19</v>
      </c>
      <c r="F271" s="237" t="s">
        <v>384</v>
      </c>
      <c r="G271" s="235"/>
      <c r="H271" s="238">
        <v>9.5180000000000007</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163</v>
      </c>
      <c r="AU271" s="244" t="s">
        <v>82</v>
      </c>
      <c r="AV271" s="14" t="s">
        <v>82</v>
      </c>
      <c r="AW271" s="14" t="s">
        <v>31</v>
      </c>
      <c r="AX271" s="14" t="s">
        <v>72</v>
      </c>
      <c r="AY271" s="244" t="s">
        <v>134</v>
      </c>
    </row>
    <row r="272" s="15" customFormat="1">
      <c r="A272" s="15"/>
      <c r="B272" s="245"/>
      <c r="C272" s="246"/>
      <c r="D272" s="218" t="s">
        <v>163</v>
      </c>
      <c r="E272" s="247" t="s">
        <v>19</v>
      </c>
      <c r="F272" s="248" t="s">
        <v>168</v>
      </c>
      <c r="G272" s="246"/>
      <c r="H272" s="249">
        <v>9.5180000000000007</v>
      </c>
      <c r="I272" s="250"/>
      <c r="J272" s="246"/>
      <c r="K272" s="246"/>
      <c r="L272" s="251"/>
      <c r="M272" s="252"/>
      <c r="N272" s="253"/>
      <c r="O272" s="253"/>
      <c r="P272" s="253"/>
      <c r="Q272" s="253"/>
      <c r="R272" s="253"/>
      <c r="S272" s="253"/>
      <c r="T272" s="254"/>
      <c r="U272" s="15"/>
      <c r="V272" s="15"/>
      <c r="W272" s="15"/>
      <c r="X272" s="15"/>
      <c r="Y272" s="15"/>
      <c r="Z272" s="15"/>
      <c r="AA272" s="15"/>
      <c r="AB272" s="15"/>
      <c r="AC272" s="15"/>
      <c r="AD272" s="15"/>
      <c r="AE272" s="15"/>
      <c r="AT272" s="255" t="s">
        <v>163</v>
      </c>
      <c r="AU272" s="255" t="s">
        <v>82</v>
      </c>
      <c r="AV272" s="15" t="s">
        <v>142</v>
      </c>
      <c r="AW272" s="15" t="s">
        <v>31</v>
      </c>
      <c r="AX272" s="15" t="s">
        <v>80</v>
      </c>
      <c r="AY272" s="255" t="s">
        <v>134</v>
      </c>
    </row>
    <row r="273" s="2" customFormat="1" ht="24.15" customHeight="1">
      <c r="A273" s="39"/>
      <c r="B273" s="40"/>
      <c r="C273" s="205" t="s">
        <v>385</v>
      </c>
      <c r="D273" s="205" t="s">
        <v>137</v>
      </c>
      <c r="E273" s="206" t="s">
        <v>386</v>
      </c>
      <c r="F273" s="207" t="s">
        <v>387</v>
      </c>
      <c r="G273" s="208" t="s">
        <v>255</v>
      </c>
      <c r="H273" s="209">
        <v>58.167999999999999</v>
      </c>
      <c r="I273" s="210"/>
      <c r="J273" s="211">
        <f>ROUND(I273*H273,2)</f>
        <v>0</v>
      </c>
      <c r="K273" s="207" t="s">
        <v>141</v>
      </c>
      <c r="L273" s="45"/>
      <c r="M273" s="212" t="s">
        <v>19</v>
      </c>
      <c r="N273" s="213" t="s">
        <v>43</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175</v>
      </c>
      <c r="AT273" s="216" t="s">
        <v>137</v>
      </c>
      <c r="AU273" s="216" t="s">
        <v>82</v>
      </c>
      <c r="AY273" s="18" t="s">
        <v>134</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175</v>
      </c>
      <c r="BM273" s="216" t="s">
        <v>388</v>
      </c>
    </row>
    <row r="274" s="2" customFormat="1">
      <c r="A274" s="39"/>
      <c r="B274" s="40"/>
      <c r="C274" s="41"/>
      <c r="D274" s="218" t="s">
        <v>143</v>
      </c>
      <c r="E274" s="41"/>
      <c r="F274" s="219" t="s">
        <v>387</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143</v>
      </c>
      <c r="AU274" s="18" t="s">
        <v>82</v>
      </c>
    </row>
    <row r="275" s="14" customFormat="1">
      <c r="A275" s="14"/>
      <c r="B275" s="234"/>
      <c r="C275" s="235"/>
      <c r="D275" s="218" t="s">
        <v>163</v>
      </c>
      <c r="E275" s="236" t="s">
        <v>19</v>
      </c>
      <c r="F275" s="237" t="s">
        <v>389</v>
      </c>
      <c r="G275" s="235"/>
      <c r="H275" s="238">
        <v>58.167999999999999</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163</v>
      </c>
      <c r="AU275" s="244" t="s">
        <v>82</v>
      </c>
      <c r="AV275" s="14" t="s">
        <v>82</v>
      </c>
      <c r="AW275" s="14" t="s">
        <v>31</v>
      </c>
      <c r="AX275" s="14" t="s">
        <v>72</v>
      </c>
      <c r="AY275" s="244" t="s">
        <v>134</v>
      </c>
    </row>
    <row r="276" s="15" customFormat="1">
      <c r="A276" s="15"/>
      <c r="B276" s="245"/>
      <c r="C276" s="246"/>
      <c r="D276" s="218" t="s">
        <v>163</v>
      </c>
      <c r="E276" s="247" t="s">
        <v>19</v>
      </c>
      <c r="F276" s="248" t="s">
        <v>168</v>
      </c>
      <c r="G276" s="246"/>
      <c r="H276" s="249">
        <v>58.167999999999999</v>
      </c>
      <c r="I276" s="250"/>
      <c r="J276" s="246"/>
      <c r="K276" s="246"/>
      <c r="L276" s="251"/>
      <c r="M276" s="252"/>
      <c r="N276" s="253"/>
      <c r="O276" s="253"/>
      <c r="P276" s="253"/>
      <c r="Q276" s="253"/>
      <c r="R276" s="253"/>
      <c r="S276" s="253"/>
      <c r="T276" s="254"/>
      <c r="U276" s="15"/>
      <c r="V276" s="15"/>
      <c r="W276" s="15"/>
      <c r="X276" s="15"/>
      <c r="Y276" s="15"/>
      <c r="Z276" s="15"/>
      <c r="AA276" s="15"/>
      <c r="AB276" s="15"/>
      <c r="AC276" s="15"/>
      <c r="AD276" s="15"/>
      <c r="AE276" s="15"/>
      <c r="AT276" s="255" t="s">
        <v>163</v>
      </c>
      <c r="AU276" s="255" t="s">
        <v>82</v>
      </c>
      <c r="AV276" s="15" t="s">
        <v>142</v>
      </c>
      <c r="AW276" s="15" t="s">
        <v>31</v>
      </c>
      <c r="AX276" s="15" t="s">
        <v>80</v>
      </c>
      <c r="AY276" s="255" t="s">
        <v>134</v>
      </c>
    </row>
    <row r="277" s="12" customFormat="1" ht="22.8" customHeight="1">
      <c r="A277" s="12"/>
      <c r="B277" s="189"/>
      <c r="C277" s="190"/>
      <c r="D277" s="191" t="s">
        <v>71</v>
      </c>
      <c r="E277" s="203" t="s">
        <v>390</v>
      </c>
      <c r="F277" s="203" t="s">
        <v>391</v>
      </c>
      <c r="G277" s="190"/>
      <c r="H277" s="190"/>
      <c r="I277" s="193"/>
      <c r="J277" s="204">
        <f>BK277</f>
        <v>0</v>
      </c>
      <c r="K277" s="190"/>
      <c r="L277" s="195"/>
      <c r="M277" s="196"/>
      <c r="N277" s="197"/>
      <c r="O277" s="197"/>
      <c r="P277" s="198">
        <f>SUM(P278:P322)</f>
        <v>0</v>
      </c>
      <c r="Q277" s="197"/>
      <c r="R277" s="198">
        <f>SUM(R278:R322)</f>
        <v>0</v>
      </c>
      <c r="S277" s="197"/>
      <c r="T277" s="199">
        <f>SUM(T278:T322)</f>
        <v>0</v>
      </c>
      <c r="U277" s="12"/>
      <c r="V277" s="12"/>
      <c r="W277" s="12"/>
      <c r="X277" s="12"/>
      <c r="Y277" s="12"/>
      <c r="Z277" s="12"/>
      <c r="AA277" s="12"/>
      <c r="AB277" s="12"/>
      <c r="AC277" s="12"/>
      <c r="AD277" s="12"/>
      <c r="AE277" s="12"/>
      <c r="AR277" s="200" t="s">
        <v>82</v>
      </c>
      <c r="AT277" s="201" t="s">
        <v>71</v>
      </c>
      <c r="AU277" s="201" t="s">
        <v>80</v>
      </c>
      <c r="AY277" s="200" t="s">
        <v>134</v>
      </c>
      <c r="BK277" s="202">
        <f>SUM(BK278:BK322)</f>
        <v>0</v>
      </c>
    </row>
    <row r="278" s="2" customFormat="1" ht="16.5" customHeight="1">
      <c r="A278" s="39"/>
      <c r="B278" s="40"/>
      <c r="C278" s="205" t="s">
        <v>270</v>
      </c>
      <c r="D278" s="205" t="s">
        <v>137</v>
      </c>
      <c r="E278" s="206" t="s">
        <v>392</v>
      </c>
      <c r="F278" s="207" t="s">
        <v>393</v>
      </c>
      <c r="G278" s="208" t="s">
        <v>140</v>
      </c>
      <c r="H278" s="209">
        <v>4.5979999999999999</v>
      </c>
      <c r="I278" s="210"/>
      <c r="J278" s="211">
        <f>ROUND(I278*H278,2)</f>
        <v>0</v>
      </c>
      <c r="K278" s="207" t="s">
        <v>141</v>
      </c>
      <c r="L278" s="45"/>
      <c r="M278" s="212" t="s">
        <v>19</v>
      </c>
      <c r="N278" s="213" t="s">
        <v>43</v>
      </c>
      <c r="O278" s="85"/>
      <c r="P278" s="214">
        <f>O278*H278</f>
        <v>0</v>
      </c>
      <c r="Q278" s="214">
        <v>0</v>
      </c>
      <c r="R278" s="214">
        <f>Q278*H278</f>
        <v>0</v>
      </c>
      <c r="S278" s="214">
        <v>0</v>
      </c>
      <c r="T278" s="215">
        <f>S278*H278</f>
        <v>0</v>
      </c>
      <c r="U278" s="39"/>
      <c r="V278" s="39"/>
      <c r="W278" s="39"/>
      <c r="X278" s="39"/>
      <c r="Y278" s="39"/>
      <c r="Z278" s="39"/>
      <c r="AA278" s="39"/>
      <c r="AB278" s="39"/>
      <c r="AC278" s="39"/>
      <c r="AD278" s="39"/>
      <c r="AE278" s="39"/>
      <c r="AR278" s="216" t="s">
        <v>175</v>
      </c>
      <c r="AT278" s="216" t="s">
        <v>137</v>
      </c>
      <c r="AU278" s="216" t="s">
        <v>82</v>
      </c>
      <c r="AY278" s="18" t="s">
        <v>134</v>
      </c>
      <c r="BE278" s="217">
        <f>IF(N278="základní",J278,0)</f>
        <v>0</v>
      </c>
      <c r="BF278" s="217">
        <f>IF(N278="snížená",J278,0)</f>
        <v>0</v>
      </c>
      <c r="BG278" s="217">
        <f>IF(N278="zákl. přenesená",J278,0)</f>
        <v>0</v>
      </c>
      <c r="BH278" s="217">
        <f>IF(N278="sníž. přenesená",J278,0)</f>
        <v>0</v>
      </c>
      <c r="BI278" s="217">
        <f>IF(N278="nulová",J278,0)</f>
        <v>0</v>
      </c>
      <c r="BJ278" s="18" t="s">
        <v>80</v>
      </c>
      <c r="BK278" s="217">
        <f>ROUND(I278*H278,2)</f>
        <v>0</v>
      </c>
      <c r="BL278" s="18" t="s">
        <v>175</v>
      </c>
      <c r="BM278" s="216" t="s">
        <v>394</v>
      </c>
    </row>
    <row r="279" s="2" customFormat="1">
      <c r="A279" s="39"/>
      <c r="B279" s="40"/>
      <c r="C279" s="41"/>
      <c r="D279" s="218" t="s">
        <v>143</v>
      </c>
      <c r="E279" s="41"/>
      <c r="F279" s="219" t="s">
        <v>393</v>
      </c>
      <c r="G279" s="41"/>
      <c r="H279" s="41"/>
      <c r="I279" s="220"/>
      <c r="J279" s="41"/>
      <c r="K279" s="41"/>
      <c r="L279" s="45"/>
      <c r="M279" s="221"/>
      <c r="N279" s="222"/>
      <c r="O279" s="85"/>
      <c r="P279" s="85"/>
      <c r="Q279" s="85"/>
      <c r="R279" s="85"/>
      <c r="S279" s="85"/>
      <c r="T279" s="86"/>
      <c r="U279" s="39"/>
      <c r="V279" s="39"/>
      <c r="W279" s="39"/>
      <c r="X279" s="39"/>
      <c r="Y279" s="39"/>
      <c r="Z279" s="39"/>
      <c r="AA279" s="39"/>
      <c r="AB279" s="39"/>
      <c r="AC279" s="39"/>
      <c r="AD279" s="39"/>
      <c r="AE279" s="39"/>
      <c r="AT279" s="18" t="s">
        <v>143</v>
      </c>
      <c r="AU279" s="18" t="s">
        <v>82</v>
      </c>
    </row>
    <row r="280" s="2" customFormat="1">
      <c r="A280" s="39"/>
      <c r="B280" s="40"/>
      <c r="C280" s="41"/>
      <c r="D280" s="218" t="s">
        <v>146</v>
      </c>
      <c r="E280" s="41"/>
      <c r="F280" s="223" t="s">
        <v>395</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146</v>
      </c>
      <c r="AU280" s="18" t="s">
        <v>82</v>
      </c>
    </row>
    <row r="281" s="14" customFormat="1">
      <c r="A281" s="14"/>
      <c r="B281" s="234"/>
      <c r="C281" s="235"/>
      <c r="D281" s="218" t="s">
        <v>163</v>
      </c>
      <c r="E281" s="236" t="s">
        <v>19</v>
      </c>
      <c r="F281" s="237" t="s">
        <v>396</v>
      </c>
      <c r="G281" s="235"/>
      <c r="H281" s="238">
        <v>4.5979999999999999</v>
      </c>
      <c r="I281" s="239"/>
      <c r="J281" s="235"/>
      <c r="K281" s="235"/>
      <c r="L281" s="240"/>
      <c r="M281" s="241"/>
      <c r="N281" s="242"/>
      <c r="O281" s="242"/>
      <c r="P281" s="242"/>
      <c r="Q281" s="242"/>
      <c r="R281" s="242"/>
      <c r="S281" s="242"/>
      <c r="T281" s="243"/>
      <c r="U281" s="14"/>
      <c r="V281" s="14"/>
      <c r="W281" s="14"/>
      <c r="X281" s="14"/>
      <c r="Y281" s="14"/>
      <c r="Z281" s="14"/>
      <c r="AA281" s="14"/>
      <c r="AB281" s="14"/>
      <c r="AC281" s="14"/>
      <c r="AD281" s="14"/>
      <c r="AE281" s="14"/>
      <c r="AT281" s="244" t="s">
        <v>163</v>
      </c>
      <c r="AU281" s="244" t="s">
        <v>82</v>
      </c>
      <c r="AV281" s="14" t="s">
        <v>82</v>
      </c>
      <c r="AW281" s="14" t="s">
        <v>31</v>
      </c>
      <c r="AX281" s="14" t="s">
        <v>72</v>
      </c>
      <c r="AY281" s="244" t="s">
        <v>134</v>
      </c>
    </row>
    <row r="282" s="15" customFormat="1">
      <c r="A282" s="15"/>
      <c r="B282" s="245"/>
      <c r="C282" s="246"/>
      <c r="D282" s="218" t="s">
        <v>163</v>
      </c>
      <c r="E282" s="247" t="s">
        <v>19</v>
      </c>
      <c r="F282" s="248" t="s">
        <v>168</v>
      </c>
      <c r="G282" s="246"/>
      <c r="H282" s="249">
        <v>4.5979999999999999</v>
      </c>
      <c r="I282" s="250"/>
      <c r="J282" s="246"/>
      <c r="K282" s="246"/>
      <c r="L282" s="251"/>
      <c r="M282" s="252"/>
      <c r="N282" s="253"/>
      <c r="O282" s="253"/>
      <c r="P282" s="253"/>
      <c r="Q282" s="253"/>
      <c r="R282" s="253"/>
      <c r="S282" s="253"/>
      <c r="T282" s="254"/>
      <c r="U282" s="15"/>
      <c r="V282" s="15"/>
      <c r="W282" s="15"/>
      <c r="X282" s="15"/>
      <c r="Y282" s="15"/>
      <c r="Z282" s="15"/>
      <c r="AA282" s="15"/>
      <c r="AB282" s="15"/>
      <c r="AC282" s="15"/>
      <c r="AD282" s="15"/>
      <c r="AE282" s="15"/>
      <c r="AT282" s="255" t="s">
        <v>163</v>
      </c>
      <c r="AU282" s="255" t="s">
        <v>82</v>
      </c>
      <c r="AV282" s="15" t="s">
        <v>142</v>
      </c>
      <c r="AW282" s="15" t="s">
        <v>31</v>
      </c>
      <c r="AX282" s="15" t="s">
        <v>80</v>
      </c>
      <c r="AY282" s="255" t="s">
        <v>134</v>
      </c>
    </row>
    <row r="283" s="2" customFormat="1" ht="16.5" customHeight="1">
      <c r="A283" s="39"/>
      <c r="B283" s="40"/>
      <c r="C283" s="205" t="s">
        <v>397</v>
      </c>
      <c r="D283" s="205" t="s">
        <v>137</v>
      </c>
      <c r="E283" s="206" t="s">
        <v>398</v>
      </c>
      <c r="F283" s="207" t="s">
        <v>399</v>
      </c>
      <c r="G283" s="208" t="s">
        <v>140</v>
      </c>
      <c r="H283" s="209">
        <v>4.5979999999999999</v>
      </c>
      <c r="I283" s="210"/>
      <c r="J283" s="211">
        <f>ROUND(I283*H283,2)</f>
        <v>0</v>
      </c>
      <c r="K283" s="207" t="s">
        <v>141</v>
      </c>
      <c r="L283" s="45"/>
      <c r="M283" s="212" t="s">
        <v>19</v>
      </c>
      <c r="N283" s="213" t="s">
        <v>43</v>
      </c>
      <c r="O283" s="85"/>
      <c r="P283" s="214">
        <f>O283*H283</f>
        <v>0</v>
      </c>
      <c r="Q283" s="214">
        <v>0</v>
      </c>
      <c r="R283" s="214">
        <f>Q283*H283</f>
        <v>0</v>
      </c>
      <c r="S283" s="214">
        <v>0</v>
      </c>
      <c r="T283" s="215">
        <f>S283*H283</f>
        <v>0</v>
      </c>
      <c r="U283" s="39"/>
      <c r="V283" s="39"/>
      <c r="W283" s="39"/>
      <c r="X283" s="39"/>
      <c r="Y283" s="39"/>
      <c r="Z283" s="39"/>
      <c r="AA283" s="39"/>
      <c r="AB283" s="39"/>
      <c r="AC283" s="39"/>
      <c r="AD283" s="39"/>
      <c r="AE283" s="39"/>
      <c r="AR283" s="216" t="s">
        <v>175</v>
      </c>
      <c r="AT283" s="216" t="s">
        <v>137</v>
      </c>
      <c r="AU283" s="216" t="s">
        <v>82</v>
      </c>
      <c r="AY283" s="18" t="s">
        <v>134</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175</v>
      </c>
      <c r="BM283" s="216" t="s">
        <v>400</v>
      </c>
    </row>
    <row r="284" s="2" customFormat="1">
      <c r="A284" s="39"/>
      <c r="B284" s="40"/>
      <c r="C284" s="41"/>
      <c r="D284" s="218" t="s">
        <v>143</v>
      </c>
      <c r="E284" s="41"/>
      <c r="F284" s="219" t="s">
        <v>399</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143</v>
      </c>
      <c r="AU284" s="18" t="s">
        <v>82</v>
      </c>
    </row>
    <row r="285" s="2" customFormat="1">
      <c r="A285" s="39"/>
      <c r="B285" s="40"/>
      <c r="C285" s="41"/>
      <c r="D285" s="218" t="s">
        <v>146</v>
      </c>
      <c r="E285" s="41"/>
      <c r="F285" s="223" t="s">
        <v>395</v>
      </c>
      <c r="G285" s="41"/>
      <c r="H285" s="41"/>
      <c r="I285" s="220"/>
      <c r="J285" s="41"/>
      <c r="K285" s="41"/>
      <c r="L285" s="45"/>
      <c r="M285" s="221"/>
      <c r="N285" s="222"/>
      <c r="O285" s="85"/>
      <c r="P285" s="85"/>
      <c r="Q285" s="85"/>
      <c r="R285" s="85"/>
      <c r="S285" s="85"/>
      <c r="T285" s="86"/>
      <c r="U285" s="39"/>
      <c r="V285" s="39"/>
      <c r="W285" s="39"/>
      <c r="X285" s="39"/>
      <c r="Y285" s="39"/>
      <c r="Z285" s="39"/>
      <c r="AA285" s="39"/>
      <c r="AB285" s="39"/>
      <c r="AC285" s="39"/>
      <c r="AD285" s="39"/>
      <c r="AE285" s="39"/>
      <c r="AT285" s="18" t="s">
        <v>146</v>
      </c>
      <c r="AU285" s="18" t="s">
        <v>82</v>
      </c>
    </row>
    <row r="286" s="2" customFormat="1" ht="16.5" customHeight="1">
      <c r="A286" s="39"/>
      <c r="B286" s="40"/>
      <c r="C286" s="205" t="s">
        <v>276</v>
      </c>
      <c r="D286" s="205" t="s">
        <v>137</v>
      </c>
      <c r="E286" s="206" t="s">
        <v>401</v>
      </c>
      <c r="F286" s="207" t="s">
        <v>402</v>
      </c>
      <c r="G286" s="208" t="s">
        <v>251</v>
      </c>
      <c r="H286" s="209">
        <v>4</v>
      </c>
      <c r="I286" s="210"/>
      <c r="J286" s="211">
        <f>ROUND(I286*H286,2)</f>
        <v>0</v>
      </c>
      <c r="K286" s="207" t="s">
        <v>141</v>
      </c>
      <c r="L286" s="45"/>
      <c r="M286" s="212" t="s">
        <v>19</v>
      </c>
      <c r="N286" s="213" t="s">
        <v>43</v>
      </c>
      <c r="O286" s="85"/>
      <c r="P286" s="214">
        <f>O286*H286</f>
        <v>0</v>
      </c>
      <c r="Q286" s="214">
        <v>0</v>
      </c>
      <c r="R286" s="214">
        <f>Q286*H286</f>
        <v>0</v>
      </c>
      <c r="S286" s="214">
        <v>0</v>
      </c>
      <c r="T286" s="215">
        <f>S286*H286</f>
        <v>0</v>
      </c>
      <c r="U286" s="39"/>
      <c r="V286" s="39"/>
      <c r="W286" s="39"/>
      <c r="X286" s="39"/>
      <c r="Y286" s="39"/>
      <c r="Z286" s="39"/>
      <c r="AA286" s="39"/>
      <c r="AB286" s="39"/>
      <c r="AC286" s="39"/>
      <c r="AD286" s="39"/>
      <c r="AE286" s="39"/>
      <c r="AR286" s="216" t="s">
        <v>175</v>
      </c>
      <c r="AT286" s="216" t="s">
        <v>137</v>
      </c>
      <c r="AU286" s="216" t="s">
        <v>82</v>
      </c>
      <c r="AY286" s="18" t="s">
        <v>134</v>
      </c>
      <c r="BE286" s="217">
        <f>IF(N286="základní",J286,0)</f>
        <v>0</v>
      </c>
      <c r="BF286" s="217">
        <f>IF(N286="snížená",J286,0)</f>
        <v>0</v>
      </c>
      <c r="BG286" s="217">
        <f>IF(N286="zákl. přenesená",J286,0)</f>
        <v>0</v>
      </c>
      <c r="BH286" s="217">
        <f>IF(N286="sníž. přenesená",J286,0)</f>
        <v>0</v>
      </c>
      <c r="BI286" s="217">
        <f>IF(N286="nulová",J286,0)</f>
        <v>0</v>
      </c>
      <c r="BJ286" s="18" t="s">
        <v>80</v>
      </c>
      <c r="BK286" s="217">
        <f>ROUND(I286*H286,2)</f>
        <v>0</v>
      </c>
      <c r="BL286" s="18" t="s">
        <v>175</v>
      </c>
      <c r="BM286" s="216" t="s">
        <v>403</v>
      </c>
    </row>
    <row r="287" s="2" customFormat="1">
      <c r="A287" s="39"/>
      <c r="B287" s="40"/>
      <c r="C287" s="41"/>
      <c r="D287" s="218" t="s">
        <v>143</v>
      </c>
      <c r="E287" s="41"/>
      <c r="F287" s="219" t="s">
        <v>402</v>
      </c>
      <c r="G287" s="41"/>
      <c r="H287" s="41"/>
      <c r="I287" s="220"/>
      <c r="J287" s="41"/>
      <c r="K287" s="41"/>
      <c r="L287" s="45"/>
      <c r="M287" s="221"/>
      <c r="N287" s="222"/>
      <c r="O287" s="85"/>
      <c r="P287" s="85"/>
      <c r="Q287" s="85"/>
      <c r="R287" s="85"/>
      <c r="S287" s="85"/>
      <c r="T287" s="86"/>
      <c r="U287" s="39"/>
      <c r="V287" s="39"/>
      <c r="W287" s="39"/>
      <c r="X287" s="39"/>
      <c r="Y287" s="39"/>
      <c r="Z287" s="39"/>
      <c r="AA287" s="39"/>
      <c r="AB287" s="39"/>
      <c r="AC287" s="39"/>
      <c r="AD287" s="39"/>
      <c r="AE287" s="39"/>
      <c r="AT287" s="18" t="s">
        <v>143</v>
      </c>
      <c r="AU287" s="18" t="s">
        <v>82</v>
      </c>
    </row>
    <row r="288" s="2" customFormat="1" ht="24.15" customHeight="1">
      <c r="A288" s="39"/>
      <c r="B288" s="40"/>
      <c r="C288" s="205" t="s">
        <v>404</v>
      </c>
      <c r="D288" s="205" t="s">
        <v>137</v>
      </c>
      <c r="E288" s="206" t="s">
        <v>405</v>
      </c>
      <c r="F288" s="207" t="s">
        <v>406</v>
      </c>
      <c r="G288" s="208" t="s">
        <v>251</v>
      </c>
      <c r="H288" s="209">
        <v>1</v>
      </c>
      <c r="I288" s="210"/>
      <c r="J288" s="211">
        <f>ROUND(I288*H288,2)</f>
        <v>0</v>
      </c>
      <c r="K288" s="207" t="s">
        <v>141</v>
      </c>
      <c r="L288" s="45"/>
      <c r="M288" s="212" t="s">
        <v>19</v>
      </c>
      <c r="N288" s="213" t="s">
        <v>43</v>
      </c>
      <c r="O288" s="85"/>
      <c r="P288" s="214">
        <f>O288*H288</f>
        <v>0</v>
      </c>
      <c r="Q288" s="214">
        <v>0</v>
      </c>
      <c r="R288" s="214">
        <f>Q288*H288</f>
        <v>0</v>
      </c>
      <c r="S288" s="214">
        <v>0</v>
      </c>
      <c r="T288" s="215">
        <f>S288*H288</f>
        <v>0</v>
      </c>
      <c r="U288" s="39"/>
      <c r="V288" s="39"/>
      <c r="W288" s="39"/>
      <c r="X288" s="39"/>
      <c r="Y288" s="39"/>
      <c r="Z288" s="39"/>
      <c r="AA288" s="39"/>
      <c r="AB288" s="39"/>
      <c r="AC288" s="39"/>
      <c r="AD288" s="39"/>
      <c r="AE288" s="39"/>
      <c r="AR288" s="216" t="s">
        <v>175</v>
      </c>
      <c r="AT288" s="216" t="s">
        <v>137</v>
      </c>
      <c r="AU288" s="216" t="s">
        <v>82</v>
      </c>
      <c r="AY288" s="18" t="s">
        <v>134</v>
      </c>
      <c r="BE288" s="217">
        <f>IF(N288="základní",J288,0)</f>
        <v>0</v>
      </c>
      <c r="BF288" s="217">
        <f>IF(N288="snížená",J288,0)</f>
        <v>0</v>
      </c>
      <c r="BG288" s="217">
        <f>IF(N288="zákl. přenesená",J288,0)</f>
        <v>0</v>
      </c>
      <c r="BH288" s="217">
        <f>IF(N288="sníž. přenesená",J288,0)</f>
        <v>0</v>
      </c>
      <c r="BI288" s="217">
        <f>IF(N288="nulová",J288,0)</f>
        <v>0</v>
      </c>
      <c r="BJ288" s="18" t="s">
        <v>80</v>
      </c>
      <c r="BK288" s="217">
        <f>ROUND(I288*H288,2)</f>
        <v>0</v>
      </c>
      <c r="BL288" s="18" t="s">
        <v>175</v>
      </c>
      <c r="BM288" s="216" t="s">
        <v>407</v>
      </c>
    </row>
    <row r="289" s="2" customFormat="1">
      <c r="A289" s="39"/>
      <c r="B289" s="40"/>
      <c r="C289" s="41"/>
      <c r="D289" s="218" t="s">
        <v>143</v>
      </c>
      <c r="E289" s="41"/>
      <c r="F289" s="219" t="s">
        <v>406</v>
      </c>
      <c r="G289" s="41"/>
      <c r="H289" s="41"/>
      <c r="I289" s="220"/>
      <c r="J289" s="41"/>
      <c r="K289" s="41"/>
      <c r="L289" s="45"/>
      <c r="M289" s="221"/>
      <c r="N289" s="222"/>
      <c r="O289" s="85"/>
      <c r="P289" s="85"/>
      <c r="Q289" s="85"/>
      <c r="R289" s="85"/>
      <c r="S289" s="85"/>
      <c r="T289" s="86"/>
      <c r="U289" s="39"/>
      <c r="V289" s="39"/>
      <c r="W289" s="39"/>
      <c r="X289" s="39"/>
      <c r="Y289" s="39"/>
      <c r="Z289" s="39"/>
      <c r="AA289" s="39"/>
      <c r="AB289" s="39"/>
      <c r="AC289" s="39"/>
      <c r="AD289" s="39"/>
      <c r="AE289" s="39"/>
      <c r="AT289" s="18" t="s">
        <v>143</v>
      </c>
      <c r="AU289" s="18" t="s">
        <v>82</v>
      </c>
    </row>
    <row r="290" s="2" customFormat="1">
      <c r="A290" s="39"/>
      <c r="B290" s="40"/>
      <c r="C290" s="41"/>
      <c r="D290" s="218" t="s">
        <v>146</v>
      </c>
      <c r="E290" s="41"/>
      <c r="F290" s="223" t="s">
        <v>408</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146</v>
      </c>
      <c r="AU290" s="18" t="s">
        <v>82</v>
      </c>
    </row>
    <row r="291" s="2" customFormat="1" ht="24.15" customHeight="1">
      <c r="A291" s="39"/>
      <c r="B291" s="40"/>
      <c r="C291" s="205" t="s">
        <v>281</v>
      </c>
      <c r="D291" s="205" t="s">
        <v>137</v>
      </c>
      <c r="E291" s="206" t="s">
        <v>409</v>
      </c>
      <c r="F291" s="207" t="s">
        <v>410</v>
      </c>
      <c r="G291" s="208" t="s">
        <v>251</v>
      </c>
      <c r="H291" s="209">
        <v>1</v>
      </c>
      <c r="I291" s="210"/>
      <c r="J291" s="211">
        <f>ROUND(I291*H291,2)</f>
        <v>0</v>
      </c>
      <c r="K291" s="207" t="s">
        <v>141</v>
      </c>
      <c r="L291" s="45"/>
      <c r="M291" s="212" t="s">
        <v>19</v>
      </c>
      <c r="N291" s="213" t="s">
        <v>43</v>
      </c>
      <c r="O291" s="85"/>
      <c r="P291" s="214">
        <f>O291*H291</f>
        <v>0</v>
      </c>
      <c r="Q291" s="214">
        <v>0</v>
      </c>
      <c r="R291" s="214">
        <f>Q291*H291</f>
        <v>0</v>
      </c>
      <c r="S291" s="214">
        <v>0</v>
      </c>
      <c r="T291" s="215">
        <f>S291*H291</f>
        <v>0</v>
      </c>
      <c r="U291" s="39"/>
      <c r="V291" s="39"/>
      <c r="W291" s="39"/>
      <c r="X291" s="39"/>
      <c r="Y291" s="39"/>
      <c r="Z291" s="39"/>
      <c r="AA291" s="39"/>
      <c r="AB291" s="39"/>
      <c r="AC291" s="39"/>
      <c r="AD291" s="39"/>
      <c r="AE291" s="39"/>
      <c r="AR291" s="216" t="s">
        <v>175</v>
      </c>
      <c r="AT291" s="216" t="s">
        <v>137</v>
      </c>
      <c r="AU291" s="216" t="s">
        <v>82</v>
      </c>
      <c r="AY291" s="18" t="s">
        <v>134</v>
      </c>
      <c r="BE291" s="217">
        <f>IF(N291="základní",J291,0)</f>
        <v>0</v>
      </c>
      <c r="BF291" s="217">
        <f>IF(N291="snížená",J291,0)</f>
        <v>0</v>
      </c>
      <c r="BG291" s="217">
        <f>IF(N291="zákl. přenesená",J291,0)</f>
        <v>0</v>
      </c>
      <c r="BH291" s="217">
        <f>IF(N291="sníž. přenesená",J291,0)</f>
        <v>0</v>
      </c>
      <c r="BI291" s="217">
        <f>IF(N291="nulová",J291,0)</f>
        <v>0</v>
      </c>
      <c r="BJ291" s="18" t="s">
        <v>80</v>
      </c>
      <c r="BK291" s="217">
        <f>ROUND(I291*H291,2)</f>
        <v>0</v>
      </c>
      <c r="BL291" s="18" t="s">
        <v>175</v>
      </c>
      <c r="BM291" s="216" t="s">
        <v>411</v>
      </c>
    </row>
    <row r="292" s="2" customFormat="1">
      <c r="A292" s="39"/>
      <c r="B292" s="40"/>
      <c r="C292" s="41"/>
      <c r="D292" s="218" t="s">
        <v>143</v>
      </c>
      <c r="E292" s="41"/>
      <c r="F292" s="219" t="s">
        <v>410</v>
      </c>
      <c r="G292" s="41"/>
      <c r="H292" s="41"/>
      <c r="I292" s="220"/>
      <c r="J292" s="41"/>
      <c r="K292" s="41"/>
      <c r="L292" s="45"/>
      <c r="M292" s="221"/>
      <c r="N292" s="222"/>
      <c r="O292" s="85"/>
      <c r="P292" s="85"/>
      <c r="Q292" s="85"/>
      <c r="R292" s="85"/>
      <c r="S292" s="85"/>
      <c r="T292" s="86"/>
      <c r="U292" s="39"/>
      <c r="V292" s="39"/>
      <c r="W292" s="39"/>
      <c r="X292" s="39"/>
      <c r="Y292" s="39"/>
      <c r="Z292" s="39"/>
      <c r="AA292" s="39"/>
      <c r="AB292" s="39"/>
      <c r="AC292" s="39"/>
      <c r="AD292" s="39"/>
      <c r="AE292" s="39"/>
      <c r="AT292" s="18" t="s">
        <v>143</v>
      </c>
      <c r="AU292" s="18" t="s">
        <v>82</v>
      </c>
    </row>
    <row r="293" s="2" customFormat="1">
      <c r="A293" s="39"/>
      <c r="B293" s="40"/>
      <c r="C293" s="41"/>
      <c r="D293" s="218" t="s">
        <v>146</v>
      </c>
      <c r="E293" s="41"/>
      <c r="F293" s="223" t="s">
        <v>408</v>
      </c>
      <c r="G293" s="41"/>
      <c r="H293" s="41"/>
      <c r="I293" s="220"/>
      <c r="J293" s="41"/>
      <c r="K293" s="41"/>
      <c r="L293" s="45"/>
      <c r="M293" s="221"/>
      <c r="N293" s="222"/>
      <c r="O293" s="85"/>
      <c r="P293" s="85"/>
      <c r="Q293" s="85"/>
      <c r="R293" s="85"/>
      <c r="S293" s="85"/>
      <c r="T293" s="86"/>
      <c r="U293" s="39"/>
      <c r="V293" s="39"/>
      <c r="W293" s="39"/>
      <c r="X293" s="39"/>
      <c r="Y293" s="39"/>
      <c r="Z293" s="39"/>
      <c r="AA293" s="39"/>
      <c r="AB293" s="39"/>
      <c r="AC293" s="39"/>
      <c r="AD293" s="39"/>
      <c r="AE293" s="39"/>
      <c r="AT293" s="18" t="s">
        <v>146</v>
      </c>
      <c r="AU293" s="18" t="s">
        <v>82</v>
      </c>
    </row>
    <row r="294" s="2" customFormat="1" ht="16.5" customHeight="1">
      <c r="A294" s="39"/>
      <c r="B294" s="40"/>
      <c r="C294" s="205" t="s">
        <v>412</v>
      </c>
      <c r="D294" s="205" t="s">
        <v>137</v>
      </c>
      <c r="E294" s="206" t="s">
        <v>413</v>
      </c>
      <c r="F294" s="207" t="s">
        <v>414</v>
      </c>
      <c r="G294" s="208" t="s">
        <v>251</v>
      </c>
      <c r="H294" s="209">
        <v>2</v>
      </c>
      <c r="I294" s="210"/>
      <c r="J294" s="211">
        <f>ROUND(I294*H294,2)</f>
        <v>0</v>
      </c>
      <c r="K294" s="207" t="s">
        <v>141</v>
      </c>
      <c r="L294" s="45"/>
      <c r="M294" s="212" t="s">
        <v>19</v>
      </c>
      <c r="N294" s="213" t="s">
        <v>43</v>
      </c>
      <c r="O294" s="85"/>
      <c r="P294" s="214">
        <f>O294*H294</f>
        <v>0</v>
      </c>
      <c r="Q294" s="214">
        <v>0</v>
      </c>
      <c r="R294" s="214">
        <f>Q294*H294</f>
        <v>0</v>
      </c>
      <c r="S294" s="214">
        <v>0</v>
      </c>
      <c r="T294" s="215">
        <f>S294*H294</f>
        <v>0</v>
      </c>
      <c r="U294" s="39"/>
      <c r="V294" s="39"/>
      <c r="W294" s="39"/>
      <c r="X294" s="39"/>
      <c r="Y294" s="39"/>
      <c r="Z294" s="39"/>
      <c r="AA294" s="39"/>
      <c r="AB294" s="39"/>
      <c r="AC294" s="39"/>
      <c r="AD294" s="39"/>
      <c r="AE294" s="39"/>
      <c r="AR294" s="216" t="s">
        <v>175</v>
      </c>
      <c r="AT294" s="216" t="s">
        <v>137</v>
      </c>
      <c r="AU294" s="216" t="s">
        <v>82</v>
      </c>
      <c r="AY294" s="18" t="s">
        <v>134</v>
      </c>
      <c r="BE294" s="217">
        <f>IF(N294="základní",J294,0)</f>
        <v>0</v>
      </c>
      <c r="BF294" s="217">
        <f>IF(N294="snížená",J294,0)</f>
        <v>0</v>
      </c>
      <c r="BG294" s="217">
        <f>IF(N294="zákl. přenesená",J294,0)</f>
        <v>0</v>
      </c>
      <c r="BH294" s="217">
        <f>IF(N294="sníž. přenesená",J294,0)</f>
        <v>0</v>
      </c>
      <c r="BI294" s="217">
        <f>IF(N294="nulová",J294,0)</f>
        <v>0</v>
      </c>
      <c r="BJ294" s="18" t="s">
        <v>80</v>
      </c>
      <c r="BK294" s="217">
        <f>ROUND(I294*H294,2)</f>
        <v>0</v>
      </c>
      <c r="BL294" s="18" t="s">
        <v>175</v>
      </c>
      <c r="BM294" s="216" t="s">
        <v>415</v>
      </c>
    </row>
    <row r="295" s="2" customFormat="1">
      <c r="A295" s="39"/>
      <c r="B295" s="40"/>
      <c r="C295" s="41"/>
      <c r="D295" s="218" t="s">
        <v>143</v>
      </c>
      <c r="E295" s="41"/>
      <c r="F295" s="219" t="s">
        <v>414</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143</v>
      </c>
      <c r="AU295" s="18" t="s">
        <v>82</v>
      </c>
    </row>
    <row r="296" s="2" customFormat="1" ht="16.5" customHeight="1">
      <c r="A296" s="39"/>
      <c r="B296" s="40"/>
      <c r="C296" s="205" t="s">
        <v>285</v>
      </c>
      <c r="D296" s="205" t="s">
        <v>137</v>
      </c>
      <c r="E296" s="206" t="s">
        <v>416</v>
      </c>
      <c r="F296" s="207" t="s">
        <v>417</v>
      </c>
      <c r="G296" s="208" t="s">
        <v>251</v>
      </c>
      <c r="H296" s="209">
        <v>2</v>
      </c>
      <c r="I296" s="210"/>
      <c r="J296" s="211">
        <f>ROUND(I296*H296,2)</f>
        <v>0</v>
      </c>
      <c r="K296" s="207" t="s">
        <v>141</v>
      </c>
      <c r="L296" s="45"/>
      <c r="M296" s="212" t="s">
        <v>19</v>
      </c>
      <c r="N296" s="213" t="s">
        <v>43</v>
      </c>
      <c r="O296" s="85"/>
      <c r="P296" s="214">
        <f>O296*H296</f>
        <v>0</v>
      </c>
      <c r="Q296" s="214">
        <v>0</v>
      </c>
      <c r="R296" s="214">
        <f>Q296*H296</f>
        <v>0</v>
      </c>
      <c r="S296" s="214">
        <v>0</v>
      </c>
      <c r="T296" s="215">
        <f>S296*H296</f>
        <v>0</v>
      </c>
      <c r="U296" s="39"/>
      <c r="V296" s="39"/>
      <c r="W296" s="39"/>
      <c r="X296" s="39"/>
      <c r="Y296" s="39"/>
      <c r="Z296" s="39"/>
      <c r="AA296" s="39"/>
      <c r="AB296" s="39"/>
      <c r="AC296" s="39"/>
      <c r="AD296" s="39"/>
      <c r="AE296" s="39"/>
      <c r="AR296" s="216" t="s">
        <v>175</v>
      </c>
      <c r="AT296" s="216" t="s">
        <v>137</v>
      </c>
      <c r="AU296" s="216" t="s">
        <v>82</v>
      </c>
      <c r="AY296" s="18" t="s">
        <v>134</v>
      </c>
      <c r="BE296" s="217">
        <f>IF(N296="základní",J296,0)</f>
        <v>0</v>
      </c>
      <c r="BF296" s="217">
        <f>IF(N296="snížená",J296,0)</f>
        <v>0</v>
      </c>
      <c r="BG296" s="217">
        <f>IF(N296="zákl. přenesená",J296,0)</f>
        <v>0</v>
      </c>
      <c r="BH296" s="217">
        <f>IF(N296="sníž. přenesená",J296,0)</f>
        <v>0</v>
      </c>
      <c r="BI296" s="217">
        <f>IF(N296="nulová",J296,0)</f>
        <v>0</v>
      </c>
      <c r="BJ296" s="18" t="s">
        <v>80</v>
      </c>
      <c r="BK296" s="217">
        <f>ROUND(I296*H296,2)</f>
        <v>0</v>
      </c>
      <c r="BL296" s="18" t="s">
        <v>175</v>
      </c>
      <c r="BM296" s="216" t="s">
        <v>418</v>
      </c>
    </row>
    <row r="297" s="2" customFormat="1">
      <c r="A297" s="39"/>
      <c r="B297" s="40"/>
      <c r="C297" s="41"/>
      <c r="D297" s="218" t="s">
        <v>143</v>
      </c>
      <c r="E297" s="41"/>
      <c r="F297" s="219" t="s">
        <v>417</v>
      </c>
      <c r="G297" s="41"/>
      <c r="H297" s="41"/>
      <c r="I297" s="220"/>
      <c r="J297" s="41"/>
      <c r="K297" s="41"/>
      <c r="L297" s="45"/>
      <c r="M297" s="221"/>
      <c r="N297" s="222"/>
      <c r="O297" s="85"/>
      <c r="P297" s="85"/>
      <c r="Q297" s="85"/>
      <c r="R297" s="85"/>
      <c r="S297" s="85"/>
      <c r="T297" s="86"/>
      <c r="U297" s="39"/>
      <c r="V297" s="39"/>
      <c r="W297" s="39"/>
      <c r="X297" s="39"/>
      <c r="Y297" s="39"/>
      <c r="Z297" s="39"/>
      <c r="AA297" s="39"/>
      <c r="AB297" s="39"/>
      <c r="AC297" s="39"/>
      <c r="AD297" s="39"/>
      <c r="AE297" s="39"/>
      <c r="AT297" s="18" t="s">
        <v>143</v>
      </c>
      <c r="AU297" s="18" t="s">
        <v>82</v>
      </c>
    </row>
    <row r="298" s="2" customFormat="1" ht="16.5" customHeight="1">
      <c r="A298" s="39"/>
      <c r="B298" s="40"/>
      <c r="C298" s="256" t="s">
        <v>419</v>
      </c>
      <c r="D298" s="256" t="s">
        <v>316</v>
      </c>
      <c r="E298" s="257" t="s">
        <v>420</v>
      </c>
      <c r="F298" s="258" t="s">
        <v>421</v>
      </c>
      <c r="G298" s="259" t="s">
        <v>251</v>
      </c>
      <c r="H298" s="260">
        <v>2</v>
      </c>
      <c r="I298" s="261"/>
      <c r="J298" s="262">
        <f>ROUND(I298*H298,2)</f>
        <v>0</v>
      </c>
      <c r="K298" s="258" t="s">
        <v>141</v>
      </c>
      <c r="L298" s="263"/>
      <c r="M298" s="264" t="s">
        <v>19</v>
      </c>
      <c r="N298" s="265" t="s">
        <v>43</v>
      </c>
      <c r="O298" s="85"/>
      <c r="P298" s="214">
        <f>O298*H298</f>
        <v>0</v>
      </c>
      <c r="Q298" s="214">
        <v>0</v>
      </c>
      <c r="R298" s="214">
        <f>Q298*H298</f>
        <v>0</v>
      </c>
      <c r="S298" s="214">
        <v>0</v>
      </c>
      <c r="T298" s="215">
        <f>S298*H298</f>
        <v>0</v>
      </c>
      <c r="U298" s="39"/>
      <c r="V298" s="39"/>
      <c r="W298" s="39"/>
      <c r="X298" s="39"/>
      <c r="Y298" s="39"/>
      <c r="Z298" s="39"/>
      <c r="AA298" s="39"/>
      <c r="AB298" s="39"/>
      <c r="AC298" s="39"/>
      <c r="AD298" s="39"/>
      <c r="AE298" s="39"/>
      <c r="AR298" s="216" t="s">
        <v>212</v>
      </c>
      <c r="AT298" s="216" t="s">
        <v>316</v>
      </c>
      <c r="AU298" s="216" t="s">
        <v>82</v>
      </c>
      <c r="AY298" s="18" t="s">
        <v>134</v>
      </c>
      <c r="BE298" s="217">
        <f>IF(N298="základní",J298,0)</f>
        <v>0</v>
      </c>
      <c r="BF298" s="217">
        <f>IF(N298="snížená",J298,0)</f>
        <v>0</v>
      </c>
      <c r="BG298" s="217">
        <f>IF(N298="zákl. přenesená",J298,0)</f>
        <v>0</v>
      </c>
      <c r="BH298" s="217">
        <f>IF(N298="sníž. přenesená",J298,0)</f>
        <v>0</v>
      </c>
      <c r="BI298" s="217">
        <f>IF(N298="nulová",J298,0)</f>
        <v>0</v>
      </c>
      <c r="BJ298" s="18" t="s">
        <v>80</v>
      </c>
      <c r="BK298" s="217">
        <f>ROUND(I298*H298,2)</f>
        <v>0</v>
      </c>
      <c r="BL298" s="18" t="s">
        <v>175</v>
      </c>
      <c r="BM298" s="216" t="s">
        <v>422</v>
      </c>
    </row>
    <row r="299" s="2" customFormat="1">
      <c r="A299" s="39"/>
      <c r="B299" s="40"/>
      <c r="C299" s="41"/>
      <c r="D299" s="218" t="s">
        <v>143</v>
      </c>
      <c r="E299" s="41"/>
      <c r="F299" s="219" t="s">
        <v>421</v>
      </c>
      <c r="G299" s="41"/>
      <c r="H299" s="41"/>
      <c r="I299" s="220"/>
      <c r="J299" s="41"/>
      <c r="K299" s="41"/>
      <c r="L299" s="45"/>
      <c r="M299" s="221"/>
      <c r="N299" s="222"/>
      <c r="O299" s="85"/>
      <c r="P299" s="85"/>
      <c r="Q299" s="85"/>
      <c r="R299" s="85"/>
      <c r="S299" s="85"/>
      <c r="T299" s="86"/>
      <c r="U299" s="39"/>
      <c r="V299" s="39"/>
      <c r="W299" s="39"/>
      <c r="X299" s="39"/>
      <c r="Y299" s="39"/>
      <c r="Z299" s="39"/>
      <c r="AA299" s="39"/>
      <c r="AB299" s="39"/>
      <c r="AC299" s="39"/>
      <c r="AD299" s="39"/>
      <c r="AE299" s="39"/>
      <c r="AT299" s="18" t="s">
        <v>143</v>
      </c>
      <c r="AU299" s="18" t="s">
        <v>82</v>
      </c>
    </row>
    <row r="300" s="2" customFormat="1" ht="16.5" customHeight="1">
      <c r="A300" s="39"/>
      <c r="B300" s="40"/>
      <c r="C300" s="256" t="s">
        <v>290</v>
      </c>
      <c r="D300" s="256" t="s">
        <v>316</v>
      </c>
      <c r="E300" s="257" t="s">
        <v>423</v>
      </c>
      <c r="F300" s="258" t="s">
        <v>424</v>
      </c>
      <c r="G300" s="259" t="s">
        <v>251</v>
      </c>
      <c r="H300" s="260">
        <v>2</v>
      </c>
      <c r="I300" s="261"/>
      <c r="J300" s="262">
        <f>ROUND(I300*H300,2)</f>
        <v>0</v>
      </c>
      <c r="K300" s="258" t="s">
        <v>141</v>
      </c>
      <c r="L300" s="263"/>
      <c r="M300" s="264" t="s">
        <v>19</v>
      </c>
      <c r="N300" s="265" t="s">
        <v>43</v>
      </c>
      <c r="O300" s="85"/>
      <c r="P300" s="214">
        <f>O300*H300</f>
        <v>0</v>
      </c>
      <c r="Q300" s="214">
        <v>0</v>
      </c>
      <c r="R300" s="214">
        <f>Q300*H300</f>
        <v>0</v>
      </c>
      <c r="S300" s="214">
        <v>0</v>
      </c>
      <c r="T300" s="215">
        <f>S300*H300</f>
        <v>0</v>
      </c>
      <c r="U300" s="39"/>
      <c r="V300" s="39"/>
      <c r="W300" s="39"/>
      <c r="X300" s="39"/>
      <c r="Y300" s="39"/>
      <c r="Z300" s="39"/>
      <c r="AA300" s="39"/>
      <c r="AB300" s="39"/>
      <c r="AC300" s="39"/>
      <c r="AD300" s="39"/>
      <c r="AE300" s="39"/>
      <c r="AR300" s="216" t="s">
        <v>212</v>
      </c>
      <c r="AT300" s="216" t="s">
        <v>316</v>
      </c>
      <c r="AU300" s="216" t="s">
        <v>82</v>
      </c>
      <c r="AY300" s="18" t="s">
        <v>134</v>
      </c>
      <c r="BE300" s="217">
        <f>IF(N300="základní",J300,0)</f>
        <v>0</v>
      </c>
      <c r="BF300" s="217">
        <f>IF(N300="snížená",J300,0)</f>
        <v>0</v>
      </c>
      <c r="BG300" s="217">
        <f>IF(N300="zákl. přenesená",J300,0)</f>
        <v>0</v>
      </c>
      <c r="BH300" s="217">
        <f>IF(N300="sníž. přenesená",J300,0)</f>
        <v>0</v>
      </c>
      <c r="BI300" s="217">
        <f>IF(N300="nulová",J300,0)</f>
        <v>0</v>
      </c>
      <c r="BJ300" s="18" t="s">
        <v>80</v>
      </c>
      <c r="BK300" s="217">
        <f>ROUND(I300*H300,2)</f>
        <v>0</v>
      </c>
      <c r="BL300" s="18" t="s">
        <v>175</v>
      </c>
      <c r="BM300" s="216" t="s">
        <v>425</v>
      </c>
    </row>
    <row r="301" s="2" customFormat="1">
      <c r="A301" s="39"/>
      <c r="B301" s="40"/>
      <c r="C301" s="41"/>
      <c r="D301" s="218" t="s">
        <v>143</v>
      </c>
      <c r="E301" s="41"/>
      <c r="F301" s="219" t="s">
        <v>424</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143</v>
      </c>
      <c r="AU301" s="18" t="s">
        <v>82</v>
      </c>
    </row>
    <row r="302" s="2" customFormat="1" ht="16.5" customHeight="1">
      <c r="A302" s="39"/>
      <c r="B302" s="40"/>
      <c r="C302" s="256" t="s">
        <v>426</v>
      </c>
      <c r="D302" s="256" t="s">
        <v>316</v>
      </c>
      <c r="E302" s="257" t="s">
        <v>427</v>
      </c>
      <c r="F302" s="258" t="s">
        <v>428</v>
      </c>
      <c r="G302" s="259" t="s">
        <v>251</v>
      </c>
      <c r="H302" s="260">
        <v>1</v>
      </c>
      <c r="I302" s="261"/>
      <c r="J302" s="262">
        <f>ROUND(I302*H302,2)</f>
        <v>0</v>
      </c>
      <c r="K302" s="258" t="s">
        <v>141</v>
      </c>
      <c r="L302" s="263"/>
      <c r="M302" s="264" t="s">
        <v>19</v>
      </c>
      <c r="N302" s="265" t="s">
        <v>43</v>
      </c>
      <c r="O302" s="85"/>
      <c r="P302" s="214">
        <f>O302*H302</f>
        <v>0</v>
      </c>
      <c r="Q302" s="214">
        <v>0</v>
      </c>
      <c r="R302" s="214">
        <f>Q302*H302</f>
        <v>0</v>
      </c>
      <c r="S302" s="214">
        <v>0</v>
      </c>
      <c r="T302" s="215">
        <f>S302*H302</f>
        <v>0</v>
      </c>
      <c r="U302" s="39"/>
      <c r="V302" s="39"/>
      <c r="W302" s="39"/>
      <c r="X302" s="39"/>
      <c r="Y302" s="39"/>
      <c r="Z302" s="39"/>
      <c r="AA302" s="39"/>
      <c r="AB302" s="39"/>
      <c r="AC302" s="39"/>
      <c r="AD302" s="39"/>
      <c r="AE302" s="39"/>
      <c r="AR302" s="216" t="s">
        <v>212</v>
      </c>
      <c r="AT302" s="216" t="s">
        <v>316</v>
      </c>
      <c r="AU302" s="216" t="s">
        <v>82</v>
      </c>
      <c r="AY302" s="18" t="s">
        <v>134</v>
      </c>
      <c r="BE302" s="217">
        <f>IF(N302="základní",J302,0)</f>
        <v>0</v>
      </c>
      <c r="BF302" s="217">
        <f>IF(N302="snížená",J302,0)</f>
        <v>0</v>
      </c>
      <c r="BG302" s="217">
        <f>IF(N302="zákl. přenesená",J302,0)</f>
        <v>0</v>
      </c>
      <c r="BH302" s="217">
        <f>IF(N302="sníž. přenesená",J302,0)</f>
        <v>0</v>
      </c>
      <c r="BI302" s="217">
        <f>IF(N302="nulová",J302,0)</f>
        <v>0</v>
      </c>
      <c r="BJ302" s="18" t="s">
        <v>80</v>
      </c>
      <c r="BK302" s="217">
        <f>ROUND(I302*H302,2)</f>
        <v>0</v>
      </c>
      <c r="BL302" s="18" t="s">
        <v>175</v>
      </c>
      <c r="BM302" s="216" t="s">
        <v>429</v>
      </c>
    </row>
    <row r="303" s="2" customFormat="1">
      <c r="A303" s="39"/>
      <c r="B303" s="40"/>
      <c r="C303" s="41"/>
      <c r="D303" s="218" t="s">
        <v>143</v>
      </c>
      <c r="E303" s="41"/>
      <c r="F303" s="219" t="s">
        <v>428</v>
      </c>
      <c r="G303" s="41"/>
      <c r="H303" s="41"/>
      <c r="I303" s="220"/>
      <c r="J303" s="41"/>
      <c r="K303" s="41"/>
      <c r="L303" s="45"/>
      <c r="M303" s="221"/>
      <c r="N303" s="222"/>
      <c r="O303" s="85"/>
      <c r="P303" s="85"/>
      <c r="Q303" s="85"/>
      <c r="R303" s="85"/>
      <c r="S303" s="85"/>
      <c r="T303" s="86"/>
      <c r="U303" s="39"/>
      <c r="V303" s="39"/>
      <c r="W303" s="39"/>
      <c r="X303" s="39"/>
      <c r="Y303" s="39"/>
      <c r="Z303" s="39"/>
      <c r="AA303" s="39"/>
      <c r="AB303" s="39"/>
      <c r="AC303" s="39"/>
      <c r="AD303" s="39"/>
      <c r="AE303" s="39"/>
      <c r="AT303" s="18" t="s">
        <v>143</v>
      </c>
      <c r="AU303" s="18" t="s">
        <v>82</v>
      </c>
    </row>
    <row r="304" s="2" customFormat="1" ht="16.5" customHeight="1">
      <c r="A304" s="39"/>
      <c r="B304" s="40"/>
      <c r="C304" s="256" t="s">
        <v>294</v>
      </c>
      <c r="D304" s="256" t="s">
        <v>316</v>
      </c>
      <c r="E304" s="257" t="s">
        <v>430</v>
      </c>
      <c r="F304" s="258" t="s">
        <v>431</v>
      </c>
      <c r="G304" s="259" t="s">
        <v>251</v>
      </c>
      <c r="H304" s="260">
        <v>1</v>
      </c>
      <c r="I304" s="261"/>
      <c r="J304" s="262">
        <f>ROUND(I304*H304,2)</f>
        <v>0</v>
      </c>
      <c r="K304" s="258" t="s">
        <v>141</v>
      </c>
      <c r="L304" s="263"/>
      <c r="M304" s="264" t="s">
        <v>19</v>
      </c>
      <c r="N304" s="265" t="s">
        <v>43</v>
      </c>
      <c r="O304" s="85"/>
      <c r="P304" s="214">
        <f>O304*H304</f>
        <v>0</v>
      </c>
      <c r="Q304" s="214">
        <v>0</v>
      </c>
      <c r="R304" s="214">
        <f>Q304*H304</f>
        <v>0</v>
      </c>
      <c r="S304" s="214">
        <v>0</v>
      </c>
      <c r="T304" s="215">
        <f>S304*H304</f>
        <v>0</v>
      </c>
      <c r="U304" s="39"/>
      <c r="V304" s="39"/>
      <c r="W304" s="39"/>
      <c r="X304" s="39"/>
      <c r="Y304" s="39"/>
      <c r="Z304" s="39"/>
      <c r="AA304" s="39"/>
      <c r="AB304" s="39"/>
      <c r="AC304" s="39"/>
      <c r="AD304" s="39"/>
      <c r="AE304" s="39"/>
      <c r="AR304" s="216" t="s">
        <v>212</v>
      </c>
      <c r="AT304" s="216" t="s">
        <v>316</v>
      </c>
      <c r="AU304" s="216" t="s">
        <v>82</v>
      </c>
      <c r="AY304" s="18" t="s">
        <v>134</v>
      </c>
      <c r="BE304" s="217">
        <f>IF(N304="základní",J304,0)</f>
        <v>0</v>
      </c>
      <c r="BF304" s="217">
        <f>IF(N304="snížená",J304,0)</f>
        <v>0</v>
      </c>
      <c r="BG304" s="217">
        <f>IF(N304="zákl. přenesená",J304,0)</f>
        <v>0</v>
      </c>
      <c r="BH304" s="217">
        <f>IF(N304="sníž. přenesená",J304,0)</f>
        <v>0</v>
      </c>
      <c r="BI304" s="217">
        <f>IF(N304="nulová",J304,0)</f>
        <v>0</v>
      </c>
      <c r="BJ304" s="18" t="s">
        <v>80</v>
      </c>
      <c r="BK304" s="217">
        <f>ROUND(I304*H304,2)</f>
        <v>0</v>
      </c>
      <c r="BL304" s="18" t="s">
        <v>175</v>
      </c>
      <c r="BM304" s="216" t="s">
        <v>432</v>
      </c>
    </row>
    <row r="305" s="2" customFormat="1">
      <c r="A305" s="39"/>
      <c r="B305" s="40"/>
      <c r="C305" s="41"/>
      <c r="D305" s="218" t="s">
        <v>143</v>
      </c>
      <c r="E305" s="41"/>
      <c r="F305" s="219" t="s">
        <v>431</v>
      </c>
      <c r="G305" s="41"/>
      <c r="H305" s="41"/>
      <c r="I305" s="220"/>
      <c r="J305" s="41"/>
      <c r="K305" s="41"/>
      <c r="L305" s="45"/>
      <c r="M305" s="221"/>
      <c r="N305" s="222"/>
      <c r="O305" s="85"/>
      <c r="P305" s="85"/>
      <c r="Q305" s="85"/>
      <c r="R305" s="85"/>
      <c r="S305" s="85"/>
      <c r="T305" s="86"/>
      <c r="U305" s="39"/>
      <c r="V305" s="39"/>
      <c r="W305" s="39"/>
      <c r="X305" s="39"/>
      <c r="Y305" s="39"/>
      <c r="Z305" s="39"/>
      <c r="AA305" s="39"/>
      <c r="AB305" s="39"/>
      <c r="AC305" s="39"/>
      <c r="AD305" s="39"/>
      <c r="AE305" s="39"/>
      <c r="AT305" s="18" t="s">
        <v>143</v>
      </c>
      <c r="AU305" s="18" t="s">
        <v>82</v>
      </c>
    </row>
    <row r="306" s="2" customFormat="1" ht="16.5" customHeight="1">
      <c r="A306" s="39"/>
      <c r="B306" s="40"/>
      <c r="C306" s="205" t="s">
        <v>433</v>
      </c>
      <c r="D306" s="205" t="s">
        <v>137</v>
      </c>
      <c r="E306" s="206" t="s">
        <v>434</v>
      </c>
      <c r="F306" s="207" t="s">
        <v>435</v>
      </c>
      <c r="G306" s="208" t="s">
        <v>251</v>
      </c>
      <c r="H306" s="209">
        <v>2</v>
      </c>
      <c r="I306" s="210"/>
      <c r="J306" s="211">
        <f>ROUND(I306*H306,2)</f>
        <v>0</v>
      </c>
      <c r="K306" s="207" t="s">
        <v>141</v>
      </c>
      <c r="L306" s="45"/>
      <c r="M306" s="212" t="s">
        <v>19</v>
      </c>
      <c r="N306" s="213" t="s">
        <v>43</v>
      </c>
      <c r="O306" s="85"/>
      <c r="P306" s="214">
        <f>O306*H306</f>
        <v>0</v>
      </c>
      <c r="Q306" s="214">
        <v>0</v>
      </c>
      <c r="R306" s="214">
        <f>Q306*H306</f>
        <v>0</v>
      </c>
      <c r="S306" s="214">
        <v>0</v>
      </c>
      <c r="T306" s="215">
        <f>S306*H306</f>
        <v>0</v>
      </c>
      <c r="U306" s="39"/>
      <c r="V306" s="39"/>
      <c r="W306" s="39"/>
      <c r="X306" s="39"/>
      <c r="Y306" s="39"/>
      <c r="Z306" s="39"/>
      <c r="AA306" s="39"/>
      <c r="AB306" s="39"/>
      <c r="AC306" s="39"/>
      <c r="AD306" s="39"/>
      <c r="AE306" s="39"/>
      <c r="AR306" s="216" t="s">
        <v>175</v>
      </c>
      <c r="AT306" s="216" t="s">
        <v>137</v>
      </c>
      <c r="AU306" s="216" t="s">
        <v>82</v>
      </c>
      <c r="AY306" s="18" t="s">
        <v>134</v>
      </c>
      <c r="BE306" s="217">
        <f>IF(N306="základní",J306,0)</f>
        <v>0</v>
      </c>
      <c r="BF306" s="217">
        <f>IF(N306="snížená",J306,0)</f>
        <v>0</v>
      </c>
      <c r="BG306" s="217">
        <f>IF(N306="zákl. přenesená",J306,0)</f>
        <v>0</v>
      </c>
      <c r="BH306" s="217">
        <f>IF(N306="sníž. přenesená",J306,0)</f>
        <v>0</v>
      </c>
      <c r="BI306" s="217">
        <f>IF(N306="nulová",J306,0)</f>
        <v>0</v>
      </c>
      <c r="BJ306" s="18" t="s">
        <v>80</v>
      </c>
      <c r="BK306" s="217">
        <f>ROUND(I306*H306,2)</f>
        <v>0</v>
      </c>
      <c r="BL306" s="18" t="s">
        <v>175</v>
      </c>
      <c r="BM306" s="216" t="s">
        <v>436</v>
      </c>
    </row>
    <row r="307" s="2" customFormat="1">
      <c r="A307" s="39"/>
      <c r="B307" s="40"/>
      <c r="C307" s="41"/>
      <c r="D307" s="218" t="s">
        <v>143</v>
      </c>
      <c r="E307" s="41"/>
      <c r="F307" s="219" t="s">
        <v>435</v>
      </c>
      <c r="G307" s="41"/>
      <c r="H307" s="41"/>
      <c r="I307" s="220"/>
      <c r="J307" s="41"/>
      <c r="K307" s="41"/>
      <c r="L307" s="45"/>
      <c r="M307" s="221"/>
      <c r="N307" s="222"/>
      <c r="O307" s="85"/>
      <c r="P307" s="85"/>
      <c r="Q307" s="85"/>
      <c r="R307" s="85"/>
      <c r="S307" s="85"/>
      <c r="T307" s="86"/>
      <c r="U307" s="39"/>
      <c r="V307" s="39"/>
      <c r="W307" s="39"/>
      <c r="X307" s="39"/>
      <c r="Y307" s="39"/>
      <c r="Z307" s="39"/>
      <c r="AA307" s="39"/>
      <c r="AB307" s="39"/>
      <c r="AC307" s="39"/>
      <c r="AD307" s="39"/>
      <c r="AE307" s="39"/>
      <c r="AT307" s="18" t="s">
        <v>143</v>
      </c>
      <c r="AU307" s="18" t="s">
        <v>82</v>
      </c>
    </row>
    <row r="308" s="2" customFormat="1" ht="24.15" customHeight="1">
      <c r="A308" s="39"/>
      <c r="B308" s="40"/>
      <c r="C308" s="205" t="s">
        <v>299</v>
      </c>
      <c r="D308" s="205" t="s">
        <v>137</v>
      </c>
      <c r="E308" s="206" t="s">
        <v>437</v>
      </c>
      <c r="F308" s="207" t="s">
        <v>438</v>
      </c>
      <c r="G308" s="208" t="s">
        <v>251</v>
      </c>
      <c r="H308" s="209">
        <v>2</v>
      </c>
      <c r="I308" s="210"/>
      <c r="J308" s="211">
        <f>ROUND(I308*H308,2)</f>
        <v>0</v>
      </c>
      <c r="K308" s="207" t="s">
        <v>141</v>
      </c>
      <c r="L308" s="45"/>
      <c r="M308" s="212" t="s">
        <v>19</v>
      </c>
      <c r="N308" s="213" t="s">
        <v>43</v>
      </c>
      <c r="O308" s="85"/>
      <c r="P308" s="214">
        <f>O308*H308</f>
        <v>0</v>
      </c>
      <c r="Q308" s="214">
        <v>0</v>
      </c>
      <c r="R308" s="214">
        <f>Q308*H308</f>
        <v>0</v>
      </c>
      <c r="S308" s="214">
        <v>0</v>
      </c>
      <c r="T308" s="215">
        <f>S308*H308</f>
        <v>0</v>
      </c>
      <c r="U308" s="39"/>
      <c r="V308" s="39"/>
      <c r="W308" s="39"/>
      <c r="X308" s="39"/>
      <c r="Y308" s="39"/>
      <c r="Z308" s="39"/>
      <c r="AA308" s="39"/>
      <c r="AB308" s="39"/>
      <c r="AC308" s="39"/>
      <c r="AD308" s="39"/>
      <c r="AE308" s="39"/>
      <c r="AR308" s="216" t="s">
        <v>175</v>
      </c>
      <c r="AT308" s="216" t="s">
        <v>137</v>
      </c>
      <c r="AU308" s="216" t="s">
        <v>82</v>
      </c>
      <c r="AY308" s="18" t="s">
        <v>134</v>
      </c>
      <c r="BE308" s="217">
        <f>IF(N308="základní",J308,0)</f>
        <v>0</v>
      </c>
      <c r="BF308" s="217">
        <f>IF(N308="snížená",J308,0)</f>
        <v>0</v>
      </c>
      <c r="BG308" s="217">
        <f>IF(N308="zákl. přenesená",J308,0)</f>
        <v>0</v>
      </c>
      <c r="BH308" s="217">
        <f>IF(N308="sníž. přenesená",J308,0)</f>
        <v>0</v>
      </c>
      <c r="BI308" s="217">
        <f>IF(N308="nulová",J308,0)</f>
        <v>0</v>
      </c>
      <c r="BJ308" s="18" t="s">
        <v>80</v>
      </c>
      <c r="BK308" s="217">
        <f>ROUND(I308*H308,2)</f>
        <v>0</v>
      </c>
      <c r="BL308" s="18" t="s">
        <v>175</v>
      </c>
      <c r="BM308" s="216" t="s">
        <v>439</v>
      </c>
    </row>
    <row r="309" s="2" customFormat="1">
      <c r="A309" s="39"/>
      <c r="B309" s="40"/>
      <c r="C309" s="41"/>
      <c r="D309" s="218" t="s">
        <v>143</v>
      </c>
      <c r="E309" s="41"/>
      <c r="F309" s="219" t="s">
        <v>438</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143</v>
      </c>
      <c r="AU309" s="18" t="s">
        <v>82</v>
      </c>
    </row>
    <row r="310" s="2" customFormat="1">
      <c r="A310" s="39"/>
      <c r="B310" s="40"/>
      <c r="C310" s="41"/>
      <c r="D310" s="218" t="s">
        <v>146</v>
      </c>
      <c r="E310" s="41"/>
      <c r="F310" s="223" t="s">
        <v>440</v>
      </c>
      <c r="G310" s="41"/>
      <c r="H310" s="41"/>
      <c r="I310" s="220"/>
      <c r="J310" s="41"/>
      <c r="K310" s="41"/>
      <c r="L310" s="45"/>
      <c r="M310" s="221"/>
      <c r="N310" s="222"/>
      <c r="O310" s="85"/>
      <c r="P310" s="85"/>
      <c r="Q310" s="85"/>
      <c r="R310" s="85"/>
      <c r="S310" s="85"/>
      <c r="T310" s="86"/>
      <c r="U310" s="39"/>
      <c r="V310" s="39"/>
      <c r="W310" s="39"/>
      <c r="X310" s="39"/>
      <c r="Y310" s="39"/>
      <c r="Z310" s="39"/>
      <c r="AA310" s="39"/>
      <c r="AB310" s="39"/>
      <c r="AC310" s="39"/>
      <c r="AD310" s="39"/>
      <c r="AE310" s="39"/>
      <c r="AT310" s="18" t="s">
        <v>146</v>
      </c>
      <c r="AU310" s="18" t="s">
        <v>82</v>
      </c>
    </row>
    <row r="311" s="2" customFormat="1" ht="24.15" customHeight="1">
      <c r="A311" s="39"/>
      <c r="B311" s="40"/>
      <c r="C311" s="205" t="s">
        <v>441</v>
      </c>
      <c r="D311" s="205" t="s">
        <v>137</v>
      </c>
      <c r="E311" s="206" t="s">
        <v>442</v>
      </c>
      <c r="F311" s="207" t="s">
        <v>443</v>
      </c>
      <c r="G311" s="208" t="s">
        <v>251</v>
      </c>
      <c r="H311" s="209">
        <v>4</v>
      </c>
      <c r="I311" s="210"/>
      <c r="J311" s="211">
        <f>ROUND(I311*H311,2)</f>
        <v>0</v>
      </c>
      <c r="K311" s="207" t="s">
        <v>141</v>
      </c>
      <c r="L311" s="45"/>
      <c r="M311" s="212" t="s">
        <v>19</v>
      </c>
      <c r="N311" s="213" t="s">
        <v>43</v>
      </c>
      <c r="O311" s="85"/>
      <c r="P311" s="214">
        <f>O311*H311</f>
        <v>0</v>
      </c>
      <c r="Q311" s="214">
        <v>0</v>
      </c>
      <c r="R311" s="214">
        <f>Q311*H311</f>
        <v>0</v>
      </c>
      <c r="S311" s="214">
        <v>0</v>
      </c>
      <c r="T311" s="215">
        <f>S311*H311</f>
        <v>0</v>
      </c>
      <c r="U311" s="39"/>
      <c r="V311" s="39"/>
      <c r="W311" s="39"/>
      <c r="X311" s="39"/>
      <c r="Y311" s="39"/>
      <c r="Z311" s="39"/>
      <c r="AA311" s="39"/>
      <c r="AB311" s="39"/>
      <c r="AC311" s="39"/>
      <c r="AD311" s="39"/>
      <c r="AE311" s="39"/>
      <c r="AR311" s="216" t="s">
        <v>175</v>
      </c>
      <c r="AT311" s="216" t="s">
        <v>137</v>
      </c>
      <c r="AU311" s="216" t="s">
        <v>82</v>
      </c>
      <c r="AY311" s="18" t="s">
        <v>134</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175</v>
      </c>
      <c r="BM311" s="216" t="s">
        <v>444</v>
      </c>
    </row>
    <row r="312" s="2" customFormat="1">
      <c r="A312" s="39"/>
      <c r="B312" s="40"/>
      <c r="C312" s="41"/>
      <c r="D312" s="218" t="s">
        <v>143</v>
      </c>
      <c r="E312" s="41"/>
      <c r="F312" s="219" t="s">
        <v>443</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143</v>
      </c>
      <c r="AU312" s="18" t="s">
        <v>82</v>
      </c>
    </row>
    <row r="313" s="2" customFormat="1">
      <c r="A313" s="39"/>
      <c r="B313" s="40"/>
      <c r="C313" s="41"/>
      <c r="D313" s="218" t="s">
        <v>146</v>
      </c>
      <c r="E313" s="41"/>
      <c r="F313" s="223" t="s">
        <v>445</v>
      </c>
      <c r="G313" s="41"/>
      <c r="H313" s="41"/>
      <c r="I313" s="220"/>
      <c r="J313" s="41"/>
      <c r="K313" s="41"/>
      <c r="L313" s="45"/>
      <c r="M313" s="221"/>
      <c r="N313" s="222"/>
      <c r="O313" s="85"/>
      <c r="P313" s="85"/>
      <c r="Q313" s="85"/>
      <c r="R313" s="85"/>
      <c r="S313" s="85"/>
      <c r="T313" s="86"/>
      <c r="U313" s="39"/>
      <c r="V313" s="39"/>
      <c r="W313" s="39"/>
      <c r="X313" s="39"/>
      <c r="Y313" s="39"/>
      <c r="Z313" s="39"/>
      <c r="AA313" s="39"/>
      <c r="AB313" s="39"/>
      <c r="AC313" s="39"/>
      <c r="AD313" s="39"/>
      <c r="AE313" s="39"/>
      <c r="AT313" s="18" t="s">
        <v>146</v>
      </c>
      <c r="AU313" s="18" t="s">
        <v>82</v>
      </c>
    </row>
    <row r="314" s="2" customFormat="1" ht="16.5" customHeight="1">
      <c r="A314" s="39"/>
      <c r="B314" s="40"/>
      <c r="C314" s="256" t="s">
        <v>302</v>
      </c>
      <c r="D314" s="256" t="s">
        <v>316</v>
      </c>
      <c r="E314" s="257" t="s">
        <v>446</v>
      </c>
      <c r="F314" s="258" t="s">
        <v>447</v>
      </c>
      <c r="G314" s="259" t="s">
        <v>255</v>
      </c>
      <c r="H314" s="260">
        <v>10.381</v>
      </c>
      <c r="I314" s="261"/>
      <c r="J314" s="262">
        <f>ROUND(I314*H314,2)</f>
        <v>0</v>
      </c>
      <c r="K314" s="258" t="s">
        <v>141</v>
      </c>
      <c r="L314" s="263"/>
      <c r="M314" s="264" t="s">
        <v>19</v>
      </c>
      <c r="N314" s="265" t="s">
        <v>43</v>
      </c>
      <c r="O314" s="85"/>
      <c r="P314" s="214">
        <f>O314*H314</f>
        <v>0</v>
      </c>
      <c r="Q314" s="214">
        <v>0</v>
      </c>
      <c r="R314" s="214">
        <f>Q314*H314</f>
        <v>0</v>
      </c>
      <c r="S314" s="214">
        <v>0</v>
      </c>
      <c r="T314" s="215">
        <f>S314*H314</f>
        <v>0</v>
      </c>
      <c r="U314" s="39"/>
      <c r="V314" s="39"/>
      <c r="W314" s="39"/>
      <c r="X314" s="39"/>
      <c r="Y314" s="39"/>
      <c r="Z314" s="39"/>
      <c r="AA314" s="39"/>
      <c r="AB314" s="39"/>
      <c r="AC314" s="39"/>
      <c r="AD314" s="39"/>
      <c r="AE314" s="39"/>
      <c r="AR314" s="216" t="s">
        <v>212</v>
      </c>
      <c r="AT314" s="216" t="s">
        <v>316</v>
      </c>
      <c r="AU314" s="216" t="s">
        <v>82</v>
      </c>
      <c r="AY314" s="18" t="s">
        <v>134</v>
      </c>
      <c r="BE314" s="217">
        <f>IF(N314="základní",J314,0)</f>
        <v>0</v>
      </c>
      <c r="BF314" s="217">
        <f>IF(N314="snížená",J314,0)</f>
        <v>0</v>
      </c>
      <c r="BG314" s="217">
        <f>IF(N314="zákl. přenesená",J314,0)</f>
        <v>0</v>
      </c>
      <c r="BH314" s="217">
        <f>IF(N314="sníž. přenesená",J314,0)</f>
        <v>0</v>
      </c>
      <c r="BI314" s="217">
        <f>IF(N314="nulová",J314,0)</f>
        <v>0</v>
      </c>
      <c r="BJ314" s="18" t="s">
        <v>80</v>
      </c>
      <c r="BK314" s="217">
        <f>ROUND(I314*H314,2)</f>
        <v>0</v>
      </c>
      <c r="BL314" s="18" t="s">
        <v>175</v>
      </c>
      <c r="BM314" s="216" t="s">
        <v>448</v>
      </c>
    </row>
    <row r="315" s="2" customFormat="1">
      <c r="A315" s="39"/>
      <c r="B315" s="40"/>
      <c r="C315" s="41"/>
      <c r="D315" s="218" t="s">
        <v>143</v>
      </c>
      <c r="E315" s="41"/>
      <c r="F315" s="219" t="s">
        <v>447</v>
      </c>
      <c r="G315" s="41"/>
      <c r="H315" s="41"/>
      <c r="I315" s="220"/>
      <c r="J315" s="41"/>
      <c r="K315" s="41"/>
      <c r="L315" s="45"/>
      <c r="M315" s="221"/>
      <c r="N315" s="222"/>
      <c r="O315" s="85"/>
      <c r="P315" s="85"/>
      <c r="Q315" s="85"/>
      <c r="R315" s="85"/>
      <c r="S315" s="85"/>
      <c r="T315" s="86"/>
      <c r="U315" s="39"/>
      <c r="V315" s="39"/>
      <c r="W315" s="39"/>
      <c r="X315" s="39"/>
      <c r="Y315" s="39"/>
      <c r="Z315" s="39"/>
      <c r="AA315" s="39"/>
      <c r="AB315" s="39"/>
      <c r="AC315" s="39"/>
      <c r="AD315" s="39"/>
      <c r="AE315" s="39"/>
      <c r="AT315" s="18" t="s">
        <v>143</v>
      </c>
      <c r="AU315" s="18" t="s">
        <v>82</v>
      </c>
    </row>
    <row r="316" s="14" customFormat="1">
      <c r="A316" s="14"/>
      <c r="B316" s="234"/>
      <c r="C316" s="235"/>
      <c r="D316" s="218" t="s">
        <v>163</v>
      </c>
      <c r="E316" s="236" t="s">
        <v>19</v>
      </c>
      <c r="F316" s="237" t="s">
        <v>449</v>
      </c>
      <c r="G316" s="235"/>
      <c r="H316" s="238">
        <v>10.381</v>
      </c>
      <c r="I316" s="239"/>
      <c r="J316" s="235"/>
      <c r="K316" s="235"/>
      <c r="L316" s="240"/>
      <c r="M316" s="241"/>
      <c r="N316" s="242"/>
      <c r="O316" s="242"/>
      <c r="P316" s="242"/>
      <c r="Q316" s="242"/>
      <c r="R316" s="242"/>
      <c r="S316" s="242"/>
      <c r="T316" s="243"/>
      <c r="U316" s="14"/>
      <c r="V316" s="14"/>
      <c r="W316" s="14"/>
      <c r="X316" s="14"/>
      <c r="Y316" s="14"/>
      <c r="Z316" s="14"/>
      <c r="AA316" s="14"/>
      <c r="AB316" s="14"/>
      <c r="AC316" s="14"/>
      <c r="AD316" s="14"/>
      <c r="AE316" s="14"/>
      <c r="AT316" s="244" t="s">
        <v>163</v>
      </c>
      <c r="AU316" s="244" t="s">
        <v>82</v>
      </c>
      <c r="AV316" s="14" t="s">
        <v>82</v>
      </c>
      <c r="AW316" s="14" t="s">
        <v>31</v>
      </c>
      <c r="AX316" s="14" t="s">
        <v>72</v>
      </c>
      <c r="AY316" s="244" t="s">
        <v>134</v>
      </c>
    </row>
    <row r="317" s="15" customFormat="1">
      <c r="A317" s="15"/>
      <c r="B317" s="245"/>
      <c r="C317" s="246"/>
      <c r="D317" s="218" t="s">
        <v>163</v>
      </c>
      <c r="E317" s="247" t="s">
        <v>19</v>
      </c>
      <c r="F317" s="248" t="s">
        <v>168</v>
      </c>
      <c r="G317" s="246"/>
      <c r="H317" s="249">
        <v>10.381</v>
      </c>
      <c r="I317" s="250"/>
      <c r="J317" s="246"/>
      <c r="K317" s="246"/>
      <c r="L317" s="251"/>
      <c r="M317" s="252"/>
      <c r="N317" s="253"/>
      <c r="O317" s="253"/>
      <c r="P317" s="253"/>
      <c r="Q317" s="253"/>
      <c r="R317" s="253"/>
      <c r="S317" s="253"/>
      <c r="T317" s="254"/>
      <c r="U317" s="15"/>
      <c r="V317" s="15"/>
      <c r="W317" s="15"/>
      <c r="X317" s="15"/>
      <c r="Y317" s="15"/>
      <c r="Z317" s="15"/>
      <c r="AA317" s="15"/>
      <c r="AB317" s="15"/>
      <c r="AC317" s="15"/>
      <c r="AD317" s="15"/>
      <c r="AE317" s="15"/>
      <c r="AT317" s="255" t="s">
        <v>163</v>
      </c>
      <c r="AU317" s="255" t="s">
        <v>82</v>
      </c>
      <c r="AV317" s="15" t="s">
        <v>142</v>
      </c>
      <c r="AW317" s="15" t="s">
        <v>31</v>
      </c>
      <c r="AX317" s="15" t="s">
        <v>80</v>
      </c>
      <c r="AY317" s="255" t="s">
        <v>134</v>
      </c>
    </row>
    <row r="318" s="2" customFormat="1" ht="16.5" customHeight="1">
      <c r="A318" s="39"/>
      <c r="B318" s="40"/>
      <c r="C318" s="256" t="s">
        <v>450</v>
      </c>
      <c r="D318" s="256" t="s">
        <v>316</v>
      </c>
      <c r="E318" s="257" t="s">
        <v>451</v>
      </c>
      <c r="F318" s="258" t="s">
        <v>452</v>
      </c>
      <c r="G318" s="259" t="s">
        <v>251</v>
      </c>
      <c r="H318" s="260">
        <v>8</v>
      </c>
      <c r="I318" s="261"/>
      <c r="J318" s="262">
        <f>ROUND(I318*H318,2)</f>
        <v>0</v>
      </c>
      <c r="K318" s="258" t="s">
        <v>141</v>
      </c>
      <c r="L318" s="263"/>
      <c r="M318" s="264" t="s">
        <v>19</v>
      </c>
      <c r="N318" s="265" t="s">
        <v>43</v>
      </c>
      <c r="O318" s="85"/>
      <c r="P318" s="214">
        <f>O318*H318</f>
        <v>0</v>
      </c>
      <c r="Q318" s="214">
        <v>0</v>
      </c>
      <c r="R318" s="214">
        <f>Q318*H318</f>
        <v>0</v>
      </c>
      <c r="S318" s="214">
        <v>0</v>
      </c>
      <c r="T318" s="215">
        <f>S318*H318</f>
        <v>0</v>
      </c>
      <c r="U318" s="39"/>
      <c r="V318" s="39"/>
      <c r="W318" s="39"/>
      <c r="X318" s="39"/>
      <c r="Y318" s="39"/>
      <c r="Z318" s="39"/>
      <c r="AA318" s="39"/>
      <c r="AB318" s="39"/>
      <c r="AC318" s="39"/>
      <c r="AD318" s="39"/>
      <c r="AE318" s="39"/>
      <c r="AR318" s="216" t="s">
        <v>212</v>
      </c>
      <c r="AT318" s="216" t="s">
        <v>316</v>
      </c>
      <c r="AU318" s="216" t="s">
        <v>82</v>
      </c>
      <c r="AY318" s="18" t="s">
        <v>134</v>
      </c>
      <c r="BE318" s="217">
        <f>IF(N318="základní",J318,0)</f>
        <v>0</v>
      </c>
      <c r="BF318" s="217">
        <f>IF(N318="snížená",J318,0)</f>
        <v>0</v>
      </c>
      <c r="BG318" s="217">
        <f>IF(N318="zákl. přenesená",J318,0)</f>
        <v>0</v>
      </c>
      <c r="BH318" s="217">
        <f>IF(N318="sníž. přenesená",J318,0)</f>
        <v>0</v>
      </c>
      <c r="BI318" s="217">
        <f>IF(N318="nulová",J318,0)</f>
        <v>0</v>
      </c>
      <c r="BJ318" s="18" t="s">
        <v>80</v>
      </c>
      <c r="BK318" s="217">
        <f>ROUND(I318*H318,2)</f>
        <v>0</v>
      </c>
      <c r="BL318" s="18" t="s">
        <v>175</v>
      </c>
      <c r="BM318" s="216" t="s">
        <v>453</v>
      </c>
    </row>
    <row r="319" s="2" customFormat="1">
      <c r="A319" s="39"/>
      <c r="B319" s="40"/>
      <c r="C319" s="41"/>
      <c r="D319" s="218" t="s">
        <v>143</v>
      </c>
      <c r="E319" s="41"/>
      <c r="F319" s="219" t="s">
        <v>452</v>
      </c>
      <c r="G319" s="41"/>
      <c r="H319" s="41"/>
      <c r="I319" s="220"/>
      <c r="J319" s="41"/>
      <c r="K319" s="41"/>
      <c r="L319" s="45"/>
      <c r="M319" s="221"/>
      <c r="N319" s="222"/>
      <c r="O319" s="85"/>
      <c r="P319" s="85"/>
      <c r="Q319" s="85"/>
      <c r="R319" s="85"/>
      <c r="S319" s="85"/>
      <c r="T319" s="86"/>
      <c r="U319" s="39"/>
      <c r="V319" s="39"/>
      <c r="W319" s="39"/>
      <c r="X319" s="39"/>
      <c r="Y319" s="39"/>
      <c r="Z319" s="39"/>
      <c r="AA319" s="39"/>
      <c r="AB319" s="39"/>
      <c r="AC319" s="39"/>
      <c r="AD319" s="39"/>
      <c r="AE319" s="39"/>
      <c r="AT319" s="18" t="s">
        <v>143</v>
      </c>
      <c r="AU319" s="18" t="s">
        <v>82</v>
      </c>
    </row>
    <row r="320" s="2" customFormat="1" ht="24.15" customHeight="1">
      <c r="A320" s="39"/>
      <c r="B320" s="40"/>
      <c r="C320" s="205" t="s">
        <v>310</v>
      </c>
      <c r="D320" s="205" t="s">
        <v>137</v>
      </c>
      <c r="E320" s="206" t="s">
        <v>454</v>
      </c>
      <c r="F320" s="207" t="s">
        <v>455</v>
      </c>
      <c r="G320" s="208" t="s">
        <v>220</v>
      </c>
      <c r="H320" s="209">
        <v>0.11600000000000001</v>
      </c>
      <c r="I320" s="210"/>
      <c r="J320" s="211">
        <f>ROUND(I320*H320,2)</f>
        <v>0</v>
      </c>
      <c r="K320" s="207" t="s">
        <v>141</v>
      </c>
      <c r="L320" s="45"/>
      <c r="M320" s="212" t="s">
        <v>19</v>
      </c>
      <c r="N320" s="213" t="s">
        <v>43</v>
      </c>
      <c r="O320" s="85"/>
      <c r="P320" s="214">
        <f>O320*H320</f>
        <v>0</v>
      </c>
      <c r="Q320" s="214">
        <v>0</v>
      </c>
      <c r="R320" s="214">
        <f>Q320*H320</f>
        <v>0</v>
      </c>
      <c r="S320" s="214">
        <v>0</v>
      </c>
      <c r="T320" s="215">
        <f>S320*H320</f>
        <v>0</v>
      </c>
      <c r="U320" s="39"/>
      <c r="V320" s="39"/>
      <c r="W320" s="39"/>
      <c r="X320" s="39"/>
      <c r="Y320" s="39"/>
      <c r="Z320" s="39"/>
      <c r="AA320" s="39"/>
      <c r="AB320" s="39"/>
      <c r="AC320" s="39"/>
      <c r="AD320" s="39"/>
      <c r="AE320" s="39"/>
      <c r="AR320" s="216" t="s">
        <v>175</v>
      </c>
      <c r="AT320" s="216" t="s">
        <v>137</v>
      </c>
      <c r="AU320" s="216" t="s">
        <v>82</v>
      </c>
      <c r="AY320" s="18" t="s">
        <v>134</v>
      </c>
      <c r="BE320" s="217">
        <f>IF(N320="základní",J320,0)</f>
        <v>0</v>
      </c>
      <c r="BF320" s="217">
        <f>IF(N320="snížená",J320,0)</f>
        <v>0</v>
      </c>
      <c r="BG320" s="217">
        <f>IF(N320="zákl. přenesená",J320,0)</f>
        <v>0</v>
      </c>
      <c r="BH320" s="217">
        <f>IF(N320="sníž. přenesená",J320,0)</f>
        <v>0</v>
      </c>
      <c r="BI320" s="217">
        <f>IF(N320="nulová",J320,0)</f>
        <v>0</v>
      </c>
      <c r="BJ320" s="18" t="s">
        <v>80</v>
      </c>
      <c r="BK320" s="217">
        <f>ROUND(I320*H320,2)</f>
        <v>0</v>
      </c>
      <c r="BL320" s="18" t="s">
        <v>175</v>
      </c>
      <c r="BM320" s="216" t="s">
        <v>456</v>
      </c>
    </row>
    <row r="321" s="2" customFormat="1">
      <c r="A321" s="39"/>
      <c r="B321" s="40"/>
      <c r="C321" s="41"/>
      <c r="D321" s="218" t="s">
        <v>143</v>
      </c>
      <c r="E321" s="41"/>
      <c r="F321" s="219" t="s">
        <v>455</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143</v>
      </c>
      <c r="AU321" s="18" t="s">
        <v>82</v>
      </c>
    </row>
    <row r="322" s="2" customFormat="1">
      <c r="A322" s="39"/>
      <c r="B322" s="40"/>
      <c r="C322" s="41"/>
      <c r="D322" s="218" t="s">
        <v>146</v>
      </c>
      <c r="E322" s="41"/>
      <c r="F322" s="223" t="s">
        <v>457</v>
      </c>
      <c r="G322" s="41"/>
      <c r="H322" s="41"/>
      <c r="I322" s="220"/>
      <c r="J322" s="41"/>
      <c r="K322" s="41"/>
      <c r="L322" s="45"/>
      <c r="M322" s="221"/>
      <c r="N322" s="222"/>
      <c r="O322" s="85"/>
      <c r="P322" s="85"/>
      <c r="Q322" s="85"/>
      <c r="R322" s="85"/>
      <c r="S322" s="85"/>
      <c r="T322" s="86"/>
      <c r="U322" s="39"/>
      <c r="V322" s="39"/>
      <c r="W322" s="39"/>
      <c r="X322" s="39"/>
      <c r="Y322" s="39"/>
      <c r="Z322" s="39"/>
      <c r="AA322" s="39"/>
      <c r="AB322" s="39"/>
      <c r="AC322" s="39"/>
      <c r="AD322" s="39"/>
      <c r="AE322" s="39"/>
      <c r="AT322" s="18" t="s">
        <v>146</v>
      </c>
      <c r="AU322" s="18" t="s">
        <v>82</v>
      </c>
    </row>
    <row r="323" s="12" customFormat="1" ht="22.8" customHeight="1">
      <c r="A323" s="12"/>
      <c r="B323" s="189"/>
      <c r="C323" s="190"/>
      <c r="D323" s="191" t="s">
        <v>71</v>
      </c>
      <c r="E323" s="203" t="s">
        <v>458</v>
      </c>
      <c r="F323" s="203" t="s">
        <v>459</v>
      </c>
      <c r="G323" s="190"/>
      <c r="H323" s="190"/>
      <c r="I323" s="193"/>
      <c r="J323" s="204">
        <f>BK323</f>
        <v>0</v>
      </c>
      <c r="K323" s="190"/>
      <c r="L323" s="195"/>
      <c r="M323" s="196"/>
      <c r="N323" s="197"/>
      <c r="O323" s="197"/>
      <c r="P323" s="198">
        <f>SUM(P324:P331)</f>
        <v>0</v>
      </c>
      <c r="Q323" s="197"/>
      <c r="R323" s="198">
        <f>SUM(R324:R331)</f>
        <v>0</v>
      </c>
      <c r="S323" s="197"/>
      <c r="T323" s="199">
        <f>SUM(T324:T331)</f>
        <v>0</v>
      </c>
      <c r="U323" s="12"/>
      <c r="V323" s="12"/>
      <c r="W323" s="12"/>
      <c r="X323" s="12"/>
      <c r="Y323" s="12"/>
      <c r="Z323" s="12"/>
      <c r="AA323" s="12"/>
      <c r="AB323" s="12"/>
      <c r="AC323" s="12"/>
      <c r="AD323" s="12"/>
      <c r="AE323" s="12"/>
      <c r="AR323" s="200" t="s">
        <v>82</v>
      </c>
      <c r="AT323" s="201" t="s">
        <v>71</v>
      </c>
      <c r="AU323" s="201" t="s">
        <v>80</v>
      </c>
      <c r="AY323" s="200" t="s">
        <v>134</v>
      </c>
      <c r="BK323" s="202">
        <f>SUM(BK324:BK331)</f>
        <v>0</v>
      </c>
    </row>
    <row r="324" s="2" customFormat="1" ht="16.5" customHeight="1">
      <c r="A324" s="39"/>
      <c r="B324" s="40"/>
      <c r="C324" s="205" t="s">
        <v>460</v>
      </c>
      <c r="D324" s="205" t="s">
        <v>137</v>
      </c>
      <c r="E324" s="206" t="s">
        <v>461</v>
      </c>
      <c r="F324" s="207" t="s">
        <v>462</v>
      </c>
      <c r="G324" s="208" t="s">
        <v>251</v>
      </c>
      <c r="H324" s="209">
        <v>1</v>
      </c>
      <c r="I324" s="210"/>
      <c r="J324" s="211">
        <f>ROUND(I324*H324,2)</f>
        <v>0</v>
      </c>
      <c r="K324" s="207" t="s">
        <v>141</v>
      </c>
      <c r="L324" s="45"/>
      <c r="M324" s="212" t="s">
        <v>19</v>
      </c>
      <c r="N324" s="213" t="s">
        <v>43</v>
      </c>
      <c r="O324" s="85"/>
      <c r="P324" s="214">
        <f>O324*H324</f>
        <v>0</v>
      </c>
      <c r="Q324" s="214">
        <v>0</v>
      </c>
      <c r="R324" s="214">
        <f>Q324*H324</f>
        <v>0</v>
      </c>
      <c r="S324" s="214">
        <v>0</v>
      </c>
      <c r="T324" s="215">
        <f>S324*H324</f>
        <v>0</v>
      </c>
      <c r="U324" s="39"/>
      <c r="V324" s="39"/>
      <c r="W324" s="39"/>
      <c r="X324" s="39"/>
      <c r="Y324" s="39"/>
      <c r="Z324" s="39"/>
      <c r="AA324" s="39"/>
      <c r="AB324" s="39"/>
      <c r="AC324" s="39"/>
      <c r="AD324" s="39"/>
      <c r="AE324" s="39"/>
      <c r="AR324" s="216" t="s">
        <v>175</v>
      </c>
      <c r="AT324" s="216" t="s">
        <v>137</v>
      </c>
      <c r="AU324" s="216" t="s">
        <v>82</v>
      </c>
      <c r="AY324" s="18" t="s">
        <v>134</v>
      </c>
      <c r="BE324" s="217">
        <f>IF(N324="základní",J324,0)</f>
        <v>0</v>
      </c>
      <c r="BF324" s="217">
        <f>IF(N324="snížená",J324,0)</f>
        <v>0</v>
      </c>
      <c r="BG324" s="217">
        <f>IF(N324="zákl. přenesená",J324,0)</f>
        <v>0</v>
      </c>
      <c r="BH324" s="217">
        <f>IF(N324="sníž. přenesená",J324,0)</f>
        <v>0</v>
      </c>
      <c r="BI324" s="217">
        <f>IF(N324="nulová",J324,0)</f>
        <v>0</v>
      </c>
      <c r="BJ324" s="18" t="s">
        <v>80</v>
      </c>
      <c r="BK324" s="217">
        <f>ROUND(I324*H324,2)</f>
        <v>0</v>
      </c>
      <c r="BL324" s="18" t="s">
        <v>175</v>
      </c>
      <c r="BM324" s="216" t="s">
        <v>463</v>
      </c>
    </row>
    <row r="325" s="2" customFormat="1">
      <c r="A325" s="39"/>
      <c r="B325" s="40"/>
      <c r="C325" s="41"/>
      <c r="D325" s="218" t="s">
        <v>143</v>
      </c>
      <c r="E325" s="41"/>
      <c r="F325" s="219" t="s">
        <v>462</v>
      </c>
      <c r="G325" s="41"/>
      <c r="H325" s="41"/>
      <c r="I325" s="220"/>
      <c r="J325" s="41"/>
      <c r="K325" s="41"/>
      <c r="L325" s="45"/>
      <c r="M325" s="221"/>
      <c r="N325" s="222"/>
      <c r="O325" s="85"/>
      <c r="P325" s="85"/>
      <c r="Q325" s="85"/>
      <c r="R325" s="85"/>
      <c r="S325" s="85"/>
      <c r="T325" s="86"/>
      <c r="U325" s="39"/>
      <c r="V325" s="39"/>
      <c r="W325" s="39"/>
      <c r="X325" s="39"/>
      <c r="Y325" s="39"/>
      <c r="Z325" s="39"/>
      <c r="AA325" s="39"/>
      <c r="AB325" s="39"/>
      <c r="AC325" s="39"/>
      <c r="AD325" s="39"/>
      <c r="AE325" s="39"/>
      <c r="AT325" s="18" t="s">
        <v>143</v>
      </c>
      <c r="AU325" s="18" t="s">
        <v>82</v>
      </c>
    </row>
    <row r="326" s="2" customFormat="1">
      <c r="A326" s="39"/>
      <c r="B326" s="40"/>
      <c r="C326" s="41"/>
      <c r="D326" s="218" t="s">
        <v>146</v>
      </c>
      <c r="E326" s="41"/>
      <c r="F326" s="223" t="s">
        <v>464</v>
      </c>
      <c r="G326" s="41"/>
      <c r="H326" s="41"/>
      <c r="I326" s="220"/>
      <c r="J326" s="41"/>
      <c r="K326" s="41"/>
      <c r="L326" s="45"/>
      <c r="M326" s="221"/>
      <c r="N326" s="222"/>
      <c r="O326" s="85"/>
      <c r="P326" s="85"/>
      <c r="Q326" s="85"/>
      <c r="R326" s="85"/>
      <c r="S326" s="85"/>
      <c r="T326" s="86"/>
      <c r="U326" s="39"/>
      <c r="V326" s="39"/>
      <c r="W326" s="39"/>
      <c r="X326" s="39"/>
      <c r="Y326" s="39"/>
      <c r="Z326" s="39"/>
      <c r="AA326" s="39"/>
      <c r="AB326" s="39"/>
      <c r="AC326" s="39"/>
      <c r="AD326" s="39"/>
      <c r="AE326" s="39"/>
      <c r="AT326" s="18" t="s">
        <v>146</v>
      </c>
      <c r="AU326" s="18" t="s">
        <v>82</v>
      </c>
    </row>
    <row r="327" s="2" customFormat="1" ht="16.5" customHeight="1">
      <c r="A327" s="39"/>
      <c r="B327" s="40"/>
      <c r="C327" s="256" t="s">
        <v>313</v>
      </c>
      <c r="D327" s="256" t="s">
        <v>316</v>
      </c>
      <c r="E327" s="257" t="s">
        <v>465</v>
      </c>
      <c r="F327" s="258" t="s">
        <v>466</v>
      </c>
      <c r="G327" s="259" t="s">
        <v>251</v>
      </c>
      <c r="H327" s="260">
        <v>1</v>
      </c>
      <c r="I327" s="261"/>
      <c r="J327" s="262">
        <f>ROUND(I327*H327,2)</f>
        <v>0</v>
      </c>
      <c r="K327" s="258" t="s">
        <v>319</v>
      </c>
      <c r="L327" s="263"/>
      <c r="M327" s="264" t="s">
        <v>19</v>
      </c>
      <c r="N327" s="265" t="s">
        <v>43</v>
      </c>
      <c r="O327" s="85"/>
      <c r="P327" s="214">
        <f>O327*H327</f>
        <v>0</v>
      </c>
      <c r="Q327" s="214">
        <v>0</v>
      </c>
      <c r="R327" s="214">
        <f>Q327*H327</f>
        <v>0</v>
      </c>
      <c r="S327" s="214">
        <v>0</v>
      </c>
      <c r="T327" s="215">
        <f>S327*H327</f>
        <v>0</v>
      </c>
      <c r="U327" s="39"/>
      <c r="V327" s="39"/>
      <c r="W327" s="39"/>
      <c r="X327" s="39"/>
      <c r="Y327" s="39"/>
      <c r="Z327" s="39"/>
      <c r="AA327" s="39"/>
      <c r="AB327" s="39"/>
      <c r="AC327" s="39"/>
      <c r="AD327" s="39"/>
      <c r="AE327" s="39"/>
      <c r="AR327" s="216" t="s">
        <v>212</v>
      </c>
      <c r="AT327" s="216" t="s">
        <v>316</v>
      </c>
      <c r="AU327" s="216" t="s">
        <v>82</v>
      </c>
      <c r="AY327" s="18" t="s">
        <v>134</v>
      </c>
      <c r="BE327" s="217">
        <f>IF(N327="základní",J327,0)</f>
        <v>0</v>
      </c>
      <c r="BF327" s="217">
        <f>IF(N327="snížená",J327,0)</f>
        <v>0</v>
      </c>
      <c r="BG327" s="217">
        <f>IF(N327="zákl. přenesená",J327,0)</f>
        <v>0</v>
      </c>
      <c r="BH327" s="217">
        <f>IF(N327="sníž. přenesená",J327,0)</f>
        <v>0</v>
      </c>
      <c r="BI327" s="217">
        <f>IF(N327="nulová",J327,0)</f>
        <v>0</v>
      </c>
      <c r="BJ327" s="18" t="s">
        <v>80</v>
      </c>
      <c r="BK327" s="217">
        <f>ROUND(I327*H327,2)</f>
        <v>0</v>
      </c>
      <c r="BL327" s="18" t="s">
        <v>175</v>
      </c>
      <c r="BM327" s="216" t="s">
        <v>467</v>
      </c>
    </row>
    <row r="328" s="2" customFormat="1">
      <c r="A328" s="39"/>
      <c r="B328" s="40"/>
      <c r="C328" s="41"/>
      <c r="D328" s="218" t="s">
        <v>143</v>
      </c>
      <c r="E328" s="41"/>
      <c r="F328" s="219" t="s">
        <v>466</v>
      </c>
      <c r="G328" s="41"/>
      <c r="H328" s="41"/>
      <c r="I328" s="220"/>
      <c r="J328" s="41"/>
      <c r="K328" s="41"/>
      <c r="L328" s="45"/>
      <c r="M328" s="221"/>
      <c r="N328" s="222"/>
      <c r="O328" s="85"/>
      <c r="P328" s="85"/>
      <c r="Q328" s="85"/>
      <c r="R328" s="85"/>
      <c r="S328" s="85"/>
      <c r="T328" s="86"/>
      <c r="U328" s="39"/>
      <c r="V328" s="39"/>
      <c r="W328" s="39"/>
      <c r="X328" s="39"/>
      <c r="Y328" s="39"/>
      <c r="Z328" s="39"/>
      <c r="AA328" s="39"/>
      <c r="AB328" s="39"/>
      <c r="AC328" s="39"/>
      <c r="AD328" s="39"/>
      <c r="AE328" s="39"/>
      <c r="AT328" s="18" t="s">
        <v>143</v>
      </c>
      <c r="AU328" s="18" t="s">
        <v>82</v>
      </c>
    </row>
    <row r="329" s="2" customFormat="1" ht="24.15" customHeight="1">
      <c r="A329" s="39"/>
      <c r="B329" s="40"/>
      <c r="C329" s="205" t="s">
        <v>468</v>
      </c>
      <c r="D329" s="205" t="s">
        <v>137</v>
      </c>
      <c r="E329" s="206" t="s">
        <v>469</v>
      </c>
      <c r="F329" s="207" t="s">
        <v>470</v>
      </c>
      <c r="G329" s="208" t="s">
        <v>220</v>
      </c>
      <c r="H329" s="209">
        <v>0.0050000000000000001</v>
      </c>
      <c r="I329" s="210"/>
      <c r="J329" s="211">
        <f>ROUND(I329*H329,2)</f>
        <v>0</v>
      </c>
      <c r="K329" s="207" t="s">
        <v>141</v>
      </c>
      <c r="L329" s="45"/>
      <c r="M329" s="212" t="s">
        <v>19</v>
      </c>
      <c r="N329" s="213" t="s">
        <v>43</v>
      </c>
      <c r="O329" s="85"/>
      <c r="P329" s="214">
        <f>O329*H329</f>
        <v>0</v>
      </c>
      <c r="Q329" s="214">
        <v>0</v>
      </c>
      <c r="R329" s="214">
        <f>Q329*H329</f>
        <v>0</v>
      </c>
      <c r="S329" s="214">
        <v>0</v>
      </c>
      <c r="T329" s="215">
        <f>S329*H329</f>
        <v>0</v>
      </c>
      <c r="U329" s="39"/>
      <c r="V329" s="39"/>
      <c r="W329" s="39"/>
      <c r="X329" s="39"/>
      <c r="Y329" s="39"/>
      <c r="Z329" s="39"/>
      <c r="AA329" s="39"/>
      <c r="AB329" s="39"/>
      <c r="AC329" s="39"/>
      <c r="AD329" s="39"/>
      <c r="AE329" s="39"/>
      <c r="AR329" s="216" t="s">
        <v>175</v>
      </c>
      <c r="AT329" s="216" t="s">
        <v>137</v>
      </c>
      <c r="AU329" s="216" t="s">
        <v>82</v>
      </c>
      <c r="AY329" s="18" t="s">
        <v>134</v>
      </c>
      <c r="BE329" s="217">
        <f>IF(N329="základní",J329,0)</f>
        <v>0</v>
      </c>
      <c r="BF329" s="217">
        <f>IF(N329="snížená",J329,0)</f>
        <v>0</v>
      </c>
      <c r="BG329" s="217">
        <f>IF(N329="zákl. přenesená",J329,0)</f>
        <v>0</v>
      </c>
      <c r="BH329" s="217">
        <f>IF(N329="sníž. přenesená",J329,0)</f>
        <v>0</v>
      </c>
      <c r="BI329" s="217">
        <f>IF(N329="nulová",J329,0)</f>
        <v>0</v>
      </c>
      <c r="BJ329" s="18" t="s">
        <v>80</v>
      </c>
      <c r="BK329" s="217">
        <f>ROUND(I329*H329,2)</f>
        <v>0</v>
      </c>
      <c r="BL329" s="18" t="s">
        <v>175</v>
      </c>
      <c r="BM329" s="216" t="s">
        <v>471</v>
      </c>
    </row>
    <row r="330" s="2" customFormat="1">
      <c r="A330" s="39"/>
      <c r="B330" s="40"/>
      <c r="C330" s="41"/>
      <c r="D330" s="218" t="s">
        <v>143</v>
      </c>
      <c r="E330" s="41"/>
      <c r="F330" s="219" t="s">
        <v>470</v>
      </c>
      <c r="G330" s="41"/>
      <c r="H330" s="41"/>
      <c r="I330" s="220"/>
      <c r="J330" s="41"/>
      <c r="K330" s="41"/>
      <c r="L330" s="45"/>
      <c r="M330" s="221"/>
      <c r="N330" s="222"/>
      <c r="O330" s="85"/>
      <c r="P330" s="85"/>
      <c r="Q330" s="85"/>
      <c r="R330" s="85"/>
      <c r="S330" s="85"/>
      <c r="T330" s="86"/>
      <c r="U330" s="39"/>
      <c r="V330" s="39"/>
      <c r="W330" s="39"/>
      <c r="X330" s="39"/>
      <c r="Y330" s="39"/>
      <c r="Z330" s="39"/>
      <c r="AA330" s="39"/>
      <c r="AB330" s="39"/>
      <c r="AC330" s="39"/>
      <c r="AD330" s="39"/>
      <c r="AE330" s="39"/>
      <c r="AT330" s="18" t="s">
        <v>143</v>
      </c>
      <c r="AU330" s="18" t="s">
        <v>82</v>
      </c>
    </row>
    <row r="331" s="2" customFormat="1">
      <c r="A331" s="39"/>
      <c r="B331" s="40"/>
      <c r="C331" s="41"/>
      <c r="D331" s="218" t="s">
        <v>146</v>
      </c>
      <c r="E331" s="41"/>
      <c r="F331" s="223" t="s">
        <v>472</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146</v>
      </c>
      <c r="AU331" s="18" t="s">
        <v>82</v>
      </c>
    </row>
    <row r="332" s="12" customFormat="1" ht="22.8" customHeight="1">
      <c r="A332" s="12"/>
      <c r="B332" s="189"/>
      <c r="C332" s="190"/>
      <c r="D332" s="191" t="s">
        <v>71</v>
      </c>
      <c r="E332" s="203" t="s">
        <v>473</v>
      </c>
      <c r="F332" s="203" t="s">
        <v>474</v>
      </c>
      <c r="G332" s="190"/>
      <c r="H332" s="190"/>
      <c r="I332" s="193"/>
      <c r="J332" s="204">
        <f>BK332</f>
        <v>0</v>
      </c>
      <c r="K332" s="190"/>
      <c r="L332" s="195"/>
      <c r="M332" s="196"/>
      <c r="N332" s="197"/>
      <c r="O332" s="197"/>
      <c r="P332" s="198">
        <f>SUM(P333:P375)</f>
        <v>0</v>
      </c>
      <c r="Q332" s="197"/>
      <c r="R332" s="198">
        <f>SUM(R333:R375)</f>
        <v>0</v>
      </c>
      <c r="S332" s="197"/>
      <c r="T332" s="199">
        <f>SUM(T333:T375)</f>
        <v>0</v>
      </c>
      <c r="U332" s="12"/>
      <c r="V332" s="12"/>
      <c r="W332" s="12"/>
      <c r="X332" s="12"/>
      <c r="Y332" s="12"/>
      <c r="Z332" s="12"/>
      <c r="AA332" s="12"/>
      <c r="AB332" s="12"/>
      <c r="AC332" s="12"/>
      <c r="AD332" s="12"/>
      <c r="AE332" s="12"/>
      <c r="AR332" s="200" t="s">
        <v>82</v>
      </c>
      <c r="AT332" s="201" t="s">
        <v>71</v>
      </c>
      <c r="AU332" s="201" t="s">
        <v>80</v>
      </c>
      <c r="AY332" s="200" t="s">
        <v>134</v>
      </c>
      <c r="BK332" s="202">
        <f>SUM(BK333:BK375)</f>
        <v>0</v>
      </c>
    </row>
    <row r="333" s="2" customFormat="1" ht="16.5" customHeight="1">
      <c r="A333" s="39"/>
      <c r="B333" s="40"/>
      <c r="C333" s="205" t="s">
        <v>320</v>
      </c>
      <c r="D333" s="205" t="s">
        <v>137</v>
      </c>
      <c r="E333" s="206" t="s">
        <v>475</v>
      </c>
      <c r="F333" s="207" t="s">
        <v>476</v>
      </c>
      <c r="G333" s="208" t="s">
        <v>140</v>
      </c>
      <c r="H333" s="209">
        <v>78.379999999999995</v>
      </c>
      <c r="I333" s="210"/>
      <c r="J333" s="211">
        <f>ROUND(I333*H333,2)</f>
        <v>0</v>
      </c>
      <c r="K333" s="207" t="s">
        <v>141</v>
      </c>
      <c r="L333" s="45"/>
      <c r="M333" s="212" t="s">
        <v>19</v>
      </c>
      <c r="N333" s="213" t="s">
        <v>43</v>
      </c>
      <c r="O333" s="85"/>
      <c r="P333" s="214">
        <f>O333*H333</f>
        <v>0</v>
      </c>
      <c r="Q333" s="214">
        <v>0</v>
      </c>
      <c r="R333" s="214">
        <f>Q333*H333</f>
        <v>0</v>
      </c>
      <c r="S333" s="214">
        <v>0</v>
      </c>
      <c r="T333" s="215">
        <f>S333*H333</f>
        <v>0</v>
      </c>
      <c r="U333" s="39"/>
      <c r="V333" s="39"/>
      <c r="W333" s="39"/>
      <c r="X333" s="39"/>
      <c r="Y333" s="39"/>
      <c r="Z333" s="39"/>
      <c r="AA333" s="39"/>
      <c r="AB333" s="39"/>
      <c r="AC333" s="39"/>
      <c r="AD333" s="39"/>
      <c r="AE333" s="39"/>
      <c r="AR333" s="216" t="s">
        <v>175</v>
      </c>
      <c r="AT333" s="216" t="s">
        <v>137</v>
      </c>
      <c r="AU333" s="216" t="s">
        <v>82</v>
      </c>
      <c r="AY333" s="18" t="s">
        <v>134</v>
      </c>
      <c r="BE333" s="217">
        <f>IF(N333="základní",J333,0)</f>
        <v>0</v>
      </c>
      <c r="BF333" s="217">
        <f>IF(N333="snížená",J333,0)</f>
        <v>0</v>
      </c>
      <c r="BG333" s="217">
        <f>IF(N333="zákl. přenesená",J333,0)</f>
        <v>0</v>
      </c>
      <c r="BH333" s="217">
        <f>IF(N333="sníž. přenesená",J333,0)</f>
        <v>0</v>
      </c>
      <c r="BI333" s="217">
        <f>IF(N333="nulová",J333,0)</f>
        <v>0</v>
      </c>
      <c r="BJ333" s="18" t="s">
        <v>80</v>
      </c>
      <c r="BK333" s="217">
        <f>ROUND(I333*H333,2)</f>
        <v>0</v>
      </c>
      <c r="BL333" s="18" t="s">
        <v>175</v>
      </c>
      <c r="BM333" s="216" t="s">
        <v>477</v>
      </c>
    </row>
    <row r="334" s="2" customFormat="1">
      <c r="A334" s="39"/>
      <c r="B334" s="40"/>
      <c r="C334" s="41"/>
      <c r="D334" s="218" t="s">
        <v>143</v>
      </c>
      <c r="E334" s="41"/>
      <c r="F334" s="219" t="s">
        <v>476</v>
      </c>
      <c r="G334" s="41"/>
      <c r="H334" s="41"/>
      <c r="I334" s="220"/>
      <c r="J334" s="41"/>
      <c r="K334" s="41"/>
      <c r="L334" s="45"/>
      <c r="M334" s="221"/>
      <c r="N334" s="222"/>
      <c r="O334" s="85"/>
      <c r="P334" s="85"/>
      <c r="Q334" s="85"/>
      <c r="R334" s="85"/>
      <c r="S334" s="85"/>
      <c r="T334" s="86"/>
      <c r="U334" s="39"/>
      <c r="V334" s="39"/>
      <c r="W334" s="39"/>
      <c r="X334" s="39"/>
      <c r="Y334" s="39"/>
      <c r="Z334" s="39"/>
      <c r="AA334" s="39"/>
      <c r="AB334" s="39"/>
      <c r="AC334" s="39"/>
      <c r="AD334" s="39"/>
      <c r="AE334" s="39"/>
      <c r="AT334" s="18" t="s">
        <v>143</v>
      </c>
      <c r="AU334" s="18" t="s">
        <v>82</v>
      </c>
    </row>
    <row r="335" s="2" customFormat="1">
      <c r="A335" s="39"/>
      <c r="B335" s="40"/>
      <c r="C335" s="41"/>
      <c r="D335" s="218" t="s">
        <v>146</v>
      </c>
      <c r="E335" s="41"/>
      <c r="F335" s="223" t="s">
        <v>478</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146</v>
      </c>
      <c r="AU335" s="18" t="s">
        <v>82</v>
      </c>
    </row>
    <row r="336" s="2" customFormat="1" ht="16.5" customHeight="1">
      <c r="A336" s="39"/>
      <c r="B336" s="40"/>
      <c r="C336" s="205" t="s">
        <v>479</v>
      </c>
      <c r="D336" s="205" t="s">
        <v>137</v>
      </c>
      <c r="E336" s="206" t="s">
        <v>480</v>
      </c>
      <c r="F336" s="207" t="s">
        <v>481</v>
      </c>
      <c r="G336" s="208" t="s">
        <v>140</v>
      </c>
      <c r="H336" s="209">
        <v>78.379999999999995</v>
      </c>
      <c r="I336" s="210"/>
      <c r="J336" s="211">
        <f>ROUND(I336*H336,2)</f>
        <v>0</v>
      </c>
      <c r="K336" s="207" t="s">
        <v>141</v>
      </c>
      <c r="L336" s="45"/>
      <c r="M336" s="212" t="s">
        <v>19</v>
      </c>
      <c r="N336" s="213" t="s">
        <v>43</v>
      </c>
      <c r="O336" s="85"/>
      <c r="P336" s="214">
        <f>O336*H336</f>
        <v>0</v>
      </c>
      <c r="Q336" s="214">
        <v>0</v>
      </c>
      <c r="R336" s="214">
        <f>Q336*H336</f>
        <v>0</v>
      </c>
      <c r="S336" s="214">
        <v>0</v>
      </c>
      <c r="T336" s="215">
        <f>S336*H336</f>
        <v>0</v>
      </c>
      <c r="U336" s="39"/>
      <c r="V336" s="39"/>
      <c r="W336" s="39"/>
      <c r="X336" s="39"/>
      <c r="Y336" s="39"/>
      <c r="Z336" s="39"/>
      <c r="AA336" s="39"/>
      <c r="AB336" s="39"/>
      <c r="AC336" s="39"/>
      <c r="AD336" s="39"/>
      <c r="AE336" s="39"/>
      <c r="AR336" s="216" t="s">
        <v>175</v>
      </c>
      <c r="AT336" s="216" t="s">
        <v>137</v>
      </c>
      <c r="AU336" s="216" t="s">
        <v>82</v>
      </c>
      <c r="AY336" s="18" t="s">
        <v>134</v>
      </c>
      <c r="BE336" s="217">
        <f>IF(N336="základní",J336,0)</f>
        <v>0</v>
      </c>
      <c r="BF336" s="217">
        <f>IF(N336="snížená",J336,0)</f>
        <v>0</v>
      </c>
      <c r="BG336" s="217">
        <f>IF(N336="zákl. přenesená",J336,0)</f>
        <v>0</v>
      </c>
      <c r="BH336" s="217">
        <f>IF(N336="sníž. přenesená",J336,0)</f>
        <v>0</v>
      </c>
      <c r="BI336" s="217">
        <f>IF(N336="nulová",J336,0)</f>
        <v>0</v>
      </c>
      <c r="BJ336" s="18" t="s">
        <v>80</v>
      </c>
      <c r="BK336" s="217">
        <f>ROUND(I336*H336,2)</f>
        <v>0</v>
      </c>
      <c r="BL336" s="18" t="s">
        <v>175</v>
      </c>
      <c r="BM336" s="216" t="s">
        <v>482</v>
      </c>
    </row>
    <row r="337" s="2" customFormat="1">
      <c r="A337" s="39"/>
      <c r="B337" s="40"/>
      <c r="C337" s="41"/>
      <c r="D337" s="218" t="s">
        <v>143</v>
      </c>
      <c r="E337" s="41"/>
      <c r="F337" s="219" t="s">
        <v>481</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143</v>
      </c>
      <c r="AU337" s="18" t="s">
        <v>82</v>
      </c>
    </row>
    <row r="338" s="2" customFormat="1" ht="16.5" customHeight="1">
      <c r="A338" s="39"/>
      <c r="B338" s="40"/>
      <c r="C338" s="205" t="s">
        <v>323</v>
      </c>
      <c r="D338" s="205" t="s">
        <v>137</v>
      </c>
      <c r="E338" s="206" t="s">
        <v>483</v>
      </c>
      <c r="F338" s="207" t="s">
        <v>484</v>
      </c>
      <c r="G338" s="208" t="s">
        <v>140</v>
      </c>
      <c r="H338" s="209">
        <v>78.379999999999995</v>
      </c>
      <c r="I338" s="210"/>
      <c r="J338" s="211">
        <f>ROUND(I338*H338,2)</f>
        <v>0</v>
      </c>
      <c r="K338" s="207" t="s">
        <v>141</v>
      </c>
      <c r="L338" s="45"/>
      <c r="M338" s="212" t="s">
        <v>19</v>
      </c>
      <c r="N338" s="213" t="s">
        <v>43</v>
      </c>
      <c r="O338" s="85"/>
      <c r="P338" s="214">
        <f>O338*H338</f>
        <v>0</v>
      </c>
      <c r="Q338" s="214">
        <v>0</v>
      </c>
      <c r="R338" s="214">
        <f>Q338*H338</f>
        <v>0</v>
      </c>
      <c r="S338" s="214">
        <v>0</v>
      </c>
      <c r="T338" s="215">
        <f>S338*H338</f>
        <v>0</v>
      </c>
      <c r="U338" s="39"/>
      <c r="V338" s="39"/>
      <c r="W338" s="39"/>
      <c r="X338" s="39"/>
      <c r="Y338" s="39"/>
      <c r="Z338" s="39"/>
      <c r="AA338" s="39"/>
      <c r="AB338" s="39"/>
      <c r="AC338" s="39"/>
      <c r="AD338" s="39"/>
      <c r="AE338" s="39"/>
      <c r="AR338" s="216" t="s">
        <v>175</v>
      </c>
      <c r="AT338" s="216" t="s">
        <v>137</v>
      </c>
      <c r="AU338" s="216" t="s">
        <v>82</v>
      </c>
      <c r="AY338" s="18" t="s">
        <v>134</v>
      </c>
      <c r="BE338" s="217">
        <f>IF(N338="základní",J338,0)</f>
        <v>0</v>
      </c>
      <c r="BF338" s="217">
        <f>IF(N338="snížená",J338,0)</f>
        <v>0</v>
      </c>
      <c r="BG338" s="217">
        <f>IF(N338="zákl. přenesená",J338,0)</f>
        <v>0</v>
      </c>
      <c r="BH338" s="217">
        <f>IF(N338="sníž. přenesená",J338,0)</f>
        <v>0</v>
      </c>
      <c r="BI338" s="217">
        <f>IF(N338="nulová",J338,0)</f>
        <v>0</v>
      </c>
      <c r="BJ338" s="18" t="s">
        <v>80</v>
      </c>
      <c r="BK338" s="217">
        <f>ROUND(I338*H338,2)</f>
        <v>0</v>
      </c>
      <c r="BL338" s="18" t="s">
        <v>175</v>
      </c>
      <c r="BM338" s="216" t="s">
        <v>485</v>
      </c>
    </row>
    <row r="339" s="2" customFormat="1">
      <c r="A339" s="39"/>
      <c r="B339" s="40"/>
      <c r="C339" s="41"/>
      <c r="D339" s="218" t="s">
        <v>143</v>
      </c>
      <c r="E339" s="41"/>
      <c r="F339" s="219" t="s">
        <v>484</v>
      </c>
      <c r="G339" s="41"/>
      <c r="H339" s="41"/>
      <c r="I339" s="220"/>
      <c r="J339" s="41"/>
      <c r="K339" s="41"/>
      <c r="L339" s="45"/>
      <c r="M339" s="221"/>
      <c r="N339" s="222"/>
      <c r="O339" s="85"/>
      <c r="P339" s="85"/>
      <c r="Q339" s="85"/>
      <c r="R339" s="85"/>
      <c r="S339" s="85"/>
      <c r="T339" s="86"/>
      <c r="U339" s="39"/>
      <c r="V339" s="39"/>
      <c r="W339" s="39"/>
      <c r="X339" s="39"/>
      <c r="Y339" s="39"/>
      <c r="Z339" s="39"/>
      <c r="AA339" s="39"/>
      <c r="AB339" s="39"/>
      <c r="AC339" s="39"/>
      <c r="AD339" s="39"/>
      <c r="AE339" s="39"/>
      <c r="AT339" s="18" t="s">
        <v>143</v>
      </c>
      <c r="AU339" s="18" t="s">
        <v>82</v>
      </c>
    </row>
    <row r="340" s="2" customFormat="1">
      <c r="A340" s="39"/>
      <c r="B340" s="40"/>
      <c r="C340" s="41"/>
      <c r="D340" s="218" t="s">
        <v>146</v>
      </c>
      <c r="E340" s="41"/>
      <c r="F340" s="223" t="s">
        <v>478</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146</v>
      </c>
      <c r="AU340" s="18" t="s">
        <v>82</v>
      </c>
    </row>
    <row r="341" s="2" customFormat="1" ht="16.5" customHeight="1">
      <c r="A341" s="39"/>
      <c r="B341" s="40"/>
      <c r="C341" s="205" t="s">
        <v>486</v>
      </c>
      <c r="D341" s="205" t="s">
        <v>137</v>
      </c>
      <c r="E341" s="206" t="s">
        <v>487</v>
      </c>
      <c r="F341" s="207" t="s">
        <v>488</v>
      </c>
      <c r="G341" s="208" t="s">
        <v>140</v>
      </c>
      <c r="H341" s="209">
        <v>78.379999999999995</v>
      </c>
      <c r="I341" s="210"/>
      <c r="J341" s="211">
        <f>ROUND(I341*H341,2)</f>
        <v>0</v>
      </c>
      <c r="K341" s="207" t="s">
        <v>141</v>
      </c>
      <c r="L341" s="45"/>
      <c r="M341" s="212" t="s">
        <v>19</v>
      </c>
      <c r="N341" s="213" t="s">
        <v>43</v>
      </c>
      <c r="O341" s="85"/>
      <c r="P341" s="214">
        <f>O341*H341</f>
        <v>0</v>
      </c>
      <c r="Q341" s="214">
        <v>0</v>
      </c>
      <c r="R341" s="214">
        <f>Q341*H341</f>
        <v>0</v>
      </c>
      <c r="S341" s="214">
        <v>0</v>
      </c>
      <c r="T341" s="215">
        <f>S341*H341</f>
        <v>0</v>
      </c>
      <c r="U341" s="39"/>
      <c r="V341" s="39"/>
      <c r="W341" s="39"/>
      <c r="X341" s="39"/>
      <c r="Y341" s="39"/>
      <c r="Z341" s="39"/>
      <c r="AA341" s="39"/>
      <c r="AB341" s="39"/>
      <c r="AC341" s="39"/>
      <c r="AD341" s="39"/>
      <c r="AE341" s="39"/>
      <c r="AR341" s="216" t="s">
        <v>175</v>
      </c>
      <c r="AT341" s="216" t="s">
        <v>137</v>
      </c>
      <c r="AU341" s="216" t="s">
        <v>82</v>
      </c>
      <c r="AY341" s="18" t="s">
        <v>134</v>
      </c>
      <c r="BE341" s="217">
        <f>IF(N341="základní",J341,0)</f>
        <v>0</v>
      </c>
      <c r="BF341" s="217">
        <f>IF(N341="snížená",J341,0)</f>
        <v>0</v>
      </c>
      <c r="BG341" s="217">
        <f>IF(N341="zákl. přenesená",J341,0)</f>
        <v>0</v>
      </c>
      <c r="BH341" s="217">
        <f>IF(N341="sníž. přenesená",J341,0)</f>
        <v>0</v>
      </c>
      <c r="BI341" s="217">
        <f>IF(N341="nulová",J341,0)</f>
        <v>0</v>
      </c>
      <c r="BJ341" s="18" t="s">
        <v>80</v>
      </c>
      <c r="BK341" s="217">
        <f>ROUND(I341*H341,2)</f>
        <v>0</v>
      </c>
      <c r="BL341" s="18" t="s">
        <v>175</v>
      </c>
      <c r="BM341" s="216" t="s">
        <v>489</v>
      </c>
    </row>
    <row r="342" s="2" customFormat="1">
      <c r="A342" s="39"/>
      <c r="B342" s="40"/>
      <c r="C342" s="41"/>
      <c r="D342" s="218" t="s">
        <v>143</v>
      </c>
      <c r="E342" s="41"/>
      <c r="F342" s="219" t="s">
        <v>488</v>
      </c>
      <c r="G342" s="41"/>
      <c r="H342" s="41"/>
      <c r="I342" s="220"/>
      <c r="J342" s="41"/>
      <c r="K342" s="41"/>
      <c r="L342" s="45"/>
      <c r="M342" s="221"/>
      <c r="N342" s="222"/>
      <c r="O342" s="85"/>
      <c r="P342" s="85"/>
      <c r="Q342" s="85"/>
      <c r="R342" s="85"/>
      <c r="S342" s="85"/>
      <c r="T342" s="86"/>
      <c r="U342" s="39"/>
      <c r="V342" s="39"/>
      <c r="W342" s="39"/>
      <c r="X342" s="39"/>
      <c r="Y342" s="39"/>
      <c r="Z342" s="39"/>
      <c r="AA342" s="39"/>
      <c r="AB342" s="39"/>
      <c r="AC342" s="39"/>
      <c r="AD342" s="39"/>
      <c r="AE342" s="39"/>
      <c r="AT342" s="18" t="s">
        <v>143</v>
      </c>
      <c r="AU342" s="18" t="s">
        <v>82</v>
      </c>
    </row>
    <row r="343" s="2" customFormat="1">
      <c r="A343" s="39"/>
      <c r="B343" s="40"/>
      <c r="C343" s="41"/>
      <c r="D343" s="218" t="s">
        <v>146</v>
      </c>
      <c r="E343" s="41"/>
      <c r="F343" s="223" t="s">
        <v>478</v>
      </c>
      <c r="G343" s="41"/>
      <c r="H343" s="41"/>
      <c r="I343" s="220"/>
      <c r="J343" s="41"/>
      <c r="K343" s="41"/>
      <c r="L343" s="45"/>
      <c r="M343" s="221"/>
      <c r="N343" s="222"/>
      <c r="O343" s="85"/>
      <c r="P343" s="85"/>
      <c r="Q343" s="85"/>
      <c r="R343" s="85"/>
      <c r="S343" s="85"/>
      <c r="T343" s="86"/>
      <c r="U343" s="39"/>
      <c r="V343" s="39"/>
      <c r="W343" s="39"/>
      <c r="X343" s="39"/>
      <c r="Y343" s="39"/>
      <c r="Z343" s="39"/>
      <c r="AA343" s="39"/>
      <c r="AB343" s="39"/>
      <c r="AC343" s="39"/>
      <c r="AD343" s="39"/>
      <c r="AE343" s="39"/>
      <c r="AT343" s="18" t="s">
        <v>146</v>
      </c>
      <c r="AU343" s="18" t="s">
        <v>82</v>
      </c>
    </row>
    <row r="344" s="2" customFormat="1" ht="21.75" customHeight="1">
      <c r="A344" s="39"/>
      <c r="B344" s="40"/>
      <c r="C344" s="205" t="s">
        <v>327</v>
      </c>
      <c r="D344" s="205" t="s">
        <v>137</v>
      </c>
      <c r="E344" s="206" t="s">
        <v>490</v>
      </c>
      <c r="F344" s="207" t="s">
        <v>491</v>
      </c>
      <c r="G344" s="208" t="s">
        <v>140</v>
      </c>
      <c r="H344" s="209">
        <v>78.379999999999995</v>
      </c>
      <c r="I344" s="210"/>
      <c r="J344" s="211">
        <f>ROUND(I344*H344,2)</f>
        <v>0</v>
      </c>
      <c r="K344" s="207" t="s">
        <v>141</v>
      </c>
      <c r="L344" s="45"/>
      <c r="M344" s="212" t="s">
        <v>19</v>
      </c>
      <c r="N344" s="213" t="s">
        <v>43</v>
      </c>
      <c r="O344" s="85"/>
      <c r="P344" s="214">
        <f>O344*H344</f>
        <v>0</v>
      </c>
      <c r="Q344" s="214">
        <v>0</v>
      </c>
      <c r="R344" s="214">
        <f>Q344*H344</f>
        <v>0</v>
      </c>
      <c r="S344" s="214">
        <v>0</v>
      </c>
      <c r="T344" s="215">
        <f>S344*H344</f>
        <v>0</v>
      </c>
      <c r="U344" s="39"/>
      <c r="V344" s="39"/>
      <c r="W344" s="39"/>
      <c r="X344" s="39"/>
      <c r="Y344" s="39"/>
      <c r="Z344" s="39"/>
      <c r="AA344" s="39"/>
      <c r="AB344" s="39"/>
      <c r="AC344" s="39"/>
      <c r="AD344" s="39"/>
      <c r="AE344" s="39"/>
      <c r="AR344" s="216" t="s">
        <v>175</v>
      </c>
      <c r="AT344" s="216" t="s">
        <v>137</v>
      </c>
      <c r="AU344" s="216" t="s">
        <v>82</v>
      </c>
      <c r="AY344" s="18" t="s">
        <v>134</v>
      </c>
      <c r="BE344" s="217">
        <f>IF(N344="základní",J344,0)</f>
        <v>0</v>
      </c>
      <c r="BF344" s="217">
        <f>IF(N344="snížená",J344,0)</f>
        <v>0</v>
      </c>
      <c r="BG344" s="217">
        <f>IF(N344="zákl. přenesená",J344,0)</f>
        <v>0</v>
      </c>
      <c r="BH344" s="217">
        <f>IF(N344="sníž. přenesená",J344,0)</f>
        <v>0</v>
      </c>
      <c r="BI344" s="217">
        <f>IF(N344="nulová",J344,0)</f>
        <v>0</v>
      </c>
      <c r="BJ344" s="18" t="s">
        <v>80</v>
      </c>
      <c r="BK344" s="217">
        <f>ROUND(I344*H344,2)</f>
        <v>0</v>
      </c>
      <c r="BL344" s="18" t="s">
        <v>175</v>
      </c>
      <c r="BM344" s="216" t="s">
        <v>492</v>
      </c>
    </row>
    <row r="345" s="2" customFormat="1">
      <c r="A345" s="39"/>
      <c r="B345" s="40"/>
      <c r="C345" s="41"/>
      <c r="D345" s="218" t="s">
        <v>143</v>
      </c>
      <c r="E345" s="41"/>
      <c r="F345" s="219" t="s">
        <v>491</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143</v>
      </c>
      <c r="AU345" s="18" t="s">
        <v>82</v>
      </c>
    </row>
    <row r="346" s="2" customFormat="1">
      <c r="A346" s="39"/>
      <c r="B346" s="40"/>
      <c r="C346" s="41"/>
      <c r="D346" s="218" t="s">
        <v>146</v>
      </c>
      <c r="E346" s="41"/>
      <c r="F346" s="223" t="s">
        <v>478</v>
      </c>
      <c r="G346" s="41"/>
      <c r="H346" s="41"/>
      <c r="I346" s="220"/>
      <c r="J346" s="41"/>
      <c r="K346" s="41"/>
      <c r="L346" s="45"/>
      <c r="M346" s="221"/>
      <c r="N346" s="222"/>
      <c r="O346" s="85"/>
      <c r="P346" s="85"/>
      <c r="Q346" s="85"/>
      <c r="R346" s="85"/>
      <c r="S346" s="85"/>
      <c r="T346" s="86"/>
      <c r="U346" s="39"/>
      <c r="V346" s="39"/>
      <c r="W346" s="39"/>
      <c r="X346" s="39"/>
      <c r="Y346" s="39"/>
      <c r="Z346" s="39"/>
      <c r="AA346" s="39"/>
      <c r="AB346" s="39"/>
      <c r="AC346" s="39"/>
      <c r="AD346" s="39"/>
      <c r="AE346" s="39"/>
      <c r="AT346" s="18" t="s">
        <v>146</v>
      </c>
      <c r="AU346" s="18" t="s">
        <v>82</v>
      </c>
    </row>
    <row r="347" s="2" customFormat="1" ht="16.5" customHeight="1">
      <c r="A347" s="39"/>
      <c r="B347" s="40"/>
      <c r="C347" s="205" t="s">
        <v>493</v>
      </c>
      <c r="D347" s="205" t="s">
        <v>137</v>
      </c>
      <c r="E347" s="206" t="s">
        <v>494</v>
      </c>
      <c r="F347" s="207" t="s">
        <v>495</v>
      </c>
      <c r="G347" s="208" t="s">
        <v>140</v>
      </c>
      <c r="H347" s="209">
        <v>78.379999999999995</v>
      </c>
      <c r="I347" s="210"/>
      <c r="J347" s="211">
        <f>ROUND(I347*H347,2)</f>
        <v>0</v>
      </c>
      <c r="K347" s="207" t="s">
        <v>141</v>
      </c>
      <c r="L347" s="45"/>
      <c r="M347" s="212" t="s">
        <v>19</v>
      </c>
      <c r="N347" s="213" t="s">
        <v>43</v>
      </c>
      <c r="O347" s="85"/>
      <c r="P347" s="214">
        <f>O347*H347</f>
        <v>0</v>
      </c>
      <c r="Q347" s="214">
        <v>0</v>
      </c>
      <c r="R347" s="214">
        <f>Q347*H347</f>
        <v>0</v>
      </c>
      <c r="S347" s="214">
        <v>0</v>
      </c>
      <c r="T347" s="215">
        <f>S347*H347</f>
        <v>0</v>
      </c>
      <c r="U347" s="39"/>
      <c r="V347" s="39"/>
      <c r="W347" s="39"/>
      <c r="X347" s="39"/>
      <c r="Y347" s="39"/>
      <c r="Z347" s="39"/>
      <c r="AA347" s="39"/>
      <c r="AB347" s="39"/>
      <c r="AC347" s="39"/>
      <c r="AD347" s="39"/>
      <c r="AE347" s="39"/>
      <c r="AR347" s="216" t="s">
        <v>175</v>
      </c>
      <c r="AT347" s="216" t="s">
        <v>137</v>
      </c>
      <c r="AU347" s="216" t="s">
        <v>82</v>
      </c>
      <c r="AY347" s="18" t="s">
        <v>134</v>
      </c>
      <c r="BE347" s="217">
        <f>IF(N347="základní",J347,0)</f>
        <v>0</v>
      </c>
      <c r="BF347" s="217">
        <f>IF(N347="snížená",J347,0)</f>
        <v>0</v>
      </c>
      <c r="BG347" s="217">
        <f>IF(N347="zákl. přenesená",J347,0)</f>
        <v>0</v>
      </c>
      <c r="BH347" s="217">
        <f>IF(N347="sníž. přenesená",J347,0)</f>
        <v>0</v>
      </c>
      <c r="BI347" s="217">
        <f>IF(N347="nulová",J347,0)</f>
        <v>0</v>
      </c>
      <c r="BJ347" s="18" t="s">
        <v>80</v>
      </c>
      <c r="BK347" s="217">
        <f>ROUND(I347*H347,2)</f>
        <v>0</v>
      </c>
      <c r="BL347" s="18" t="s">
        <v>175</v>
      </c>
      <c r="BM347" s="216" t="s">
        <v>496</v>
      </c>
    </row>
    <row r="348" s="2" customFormat="1">
      <c r="A348" s="39"/>
      <c r="B348" s="40"/>
      <c r="C348" s="41"/>
      <c r="D348" s="218" t="s">
        <v>143</v>
      </c>
      <c r="E348" s="41"/>
      <c r="F348" s="219" t="s">
        <v>495</v>
      </c>
      <c r="G348" s="41"/>
      <c r="H348" s="41"/>
      <c r="I348" s="220"/>
      <c r="J348" s="41"/>
      <c r="K348" s="41"/>
      <c r="L348" s="45"/>
      <c r="M348" s="221"/>
      <c r="N348" s="222"/>
      <c r="O348" s="85"/>
      <c r="P348" s="85"/>
      <c r="Q348" s="85"/>
      <c r="R348" s="85"/>
      <c r="S348" s="85"/>
      <c r="T348" s="86"/>
      <c r="U348" s="39"/>
      <c r="V348" s="39"/>
      <c r="W348" s="39"/>
      <c r="X348" s="39"/>
      <c r="Y348" s="39"/>
      <c r="Z348" s="39"/>
      <c r="AA348" s="39"/>
      <c r="AB348" s="39"/>
      <c r="AC348" s="39"/>
      <c r="AD348" s="39"/>
      <c r="AE348" s="39"/>
      <c r="AT348" s="18" t="s">
        <v>143</v>
      </c>
      <c r="AU348" s="18" t="s">
        <v>82</v>
      </c>
    </row>
    <row r="349" s="2" customFormat="1" ht="16.5" customHeight="1">
      <c r="A349" s="39"/>
      <c r="B349" s="40"/>
      <c r="C349" s="256" t="s">
        <v>330</v>
      </c>
      <c r="D349" s="256" t="s">
        <v>316</v>
      </c>
      <c r="E349" s="257" t="s">
        <v>497</v>
      </c>
      <c r="F349" s="258" t="s">
        <v>498</v>
      </c>
      <c r="G349" s="259" t="s">
        <v>140</v>
      </c>
      <c r="H349" s="260">
        <v>86.218000000000004</v>
      </c>
      <c r="I349" s="261"/>
      <c r="J349" s="262">
        <f>ROUND(I349*H349,2)</f>
        <v>0</v>
      </c>
      <c r="K349" s="258" t="s">
        <v>141</v>
      </c>
      <c r="L349" s="263"/>
      <c r="M349" s="264" t="s">
        <v>19</v>
      </c>
      <c r="N349" s="265" t="s">
        <v>43</v>
      </c>
      <c r="O349" s="85"/>
      <c r="P349" s="214">
        <f>O349*H349</f>
        <v>0</v>
      </c>
      <c r="Q349" s="214">
        <v>0</v>
      </c>
      <c r="R349" s="214">
        <f>Q349*H349</f>
        <v>0</v>
      </c>
      <c r="S349" s="214">
        <v>0</v>
      </c>
      <c r="T349" s="215">
        <f>S349*H349</f>
        <v>0</v>
      </c>
      <c r="U349" s="39"/>
      <c r="V349" s="39"/>
      <c r="W349" s="39"/>
      <c r="X349" s="39"/>
      <c r="Y349" s="39"/>
      <c r="Z349" s="39"/>
      <c r="AA349" s="39"/>
      <c r="AB349" s="39"/>
      <c r="AC349" s="39"/>
      <c r="AD349" s="39"/>
      <c r="AE349" s="39"/>
      <c r="AR349" s="216" t="s">
        <v>212</v>
      </c>
      <c r="AT349" s="216" t="s">
        <v>316</v>
      </c>
      <c r="AU349" s="216" t="s">
        <v>82</v>
      </c>
      <c r="AY349" s="18" t="s">
        <v>134</v>
      </c>
      <c r="BE349" s="217">
        <f>IF(N349="základní",J349,0)</f>
        <v>0</v>
      </c>
      <c r="BF349" s="217">
        <f>IF(N349="snížená",J349,0)</f>
        <v>0</v>
      </c>
      <c r="BG349" s="217">
        <f>IF(N349="zákl. přenesená",J349,0)</f>
        <v>0</v>
      </c>
      <c r="BH349" s="217">
        <f>IF(N349="sníž. přenesená",J349,0)</f>
        <v>0</v>
      </c>
      <c r="BI349" s="217">
        <f>IF(N349="nulová",J349,0)</f>
        <v>0</v>
      </c>
      <c r="BJ349" s="18" t="s">
        <v>80</v>
      </c>
      <c r="BK349" s="217">
        <f>ROUND(I349*H349,2)</f>
        <v>0</v>
      </c>
      <c r="BL349" s="18" t="s">
        <v>175</v>
      </c>
      <c r="BM349" s="216" t="s">
        <v>499</v>
      </c>
    </row>
    <row r="350" s="2" customFormat="1">
      <c r="A350" s="39"/>
      <c r="B350" s="40"/>
      <c r="C350" s="41"/>
      <c r="D350" s="218" t="s">
        <v>143</v>
      </c>
      <c r="E350" s="41"/>
      <c r="F350" s="219" t="s">
        <v>498</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143</v>
      </c>
      <c r="AU350" s="18" t="s">
        <v>82</v>
      </c>
    </row>
    <row r="351" s="14" customFormat="1">
      <c r="A351" s="14"/>
      <c r="B351" s="234"/>
      <c r="C351" s="235"/>
      <c r="D351" s="218" t="s">
        <v>163</v>
      </c>
      <c r="E351" s="236" t="s">
        <v>19</v>
      </c>
      <c r="F351" s="237" t="s">
        <v>500</v>
      </c>
      <c r="G351" s="235"/>
      <c r="H351" s="238">
        <v>86.218000000000004</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163</v>
      </c>
      <c r="AU351" s="244" t="s">
        <v>82</v>
      </c>
      <c r="AV351" s="14" t="s">
        <v>82</v>
      </c>
      <c r="AW351" s="14" t="s">
        <v>31</v>
      </c>
      <c r="AX351" s="14" t="s">
        <v>72</v>
      </c>
      <c r="AY351" s="244" t="s">
        <v>134</v>
      </c>
    </row>
    <row r="352" s="15" customFormat="1">
      <c r="A352" s="15"/>
      <c r="B352" s="245"/>
      <c r="C352" s="246"/>
      <c r="D352" s="218" t="s">
        <v>163</v>
      </c>
      <c r="E352" s="247" t="s">
        <v>19</v>
      </c>
      <c r="F352" s="248" t="s">
        <v>168</v>
      </c>
      <c r="G352" s="246"/>
      <c r="H352" s="249">
        <v>86.218000000000004</v>
      </c>
      <c r="I352" s="250"/>
      <c r="J352" s="246"/>
      <c r="K352" s="246"/>
      <c r="L352" s="251"/>
      <c r="M352" s="252"/>
      <c r="N352" s="253"/>
      <c r="O352" s="253"/>
      <c r="P352" s="253"/>
      <c r="Q352" s="253"/>
      <c r="R352" s="253"/>
      <c r="S352" s="253"/>
      <c r="T352" s="254"/>
      <c r="U352" s="15"/>
      <c r="V352" s="15"/>
      <c r="W352" s="15"/>
      <c r="X352" s="15"/>
      <c r="Y352" s="15"/>
      <c r="Z352" s="15"/>
      <c r="AA352" s="15"/>
      <c r="AB352" s="15"/>
      <c r="AC352" s="15"/>
      <c r="AD352" s="15"/>
      <c r="AE352" s="15"/>
      <c r="AT352" s="255" t="s">
        <v>163</v>
      </c>
      <c r="AU352" s="255" t="s">
        <v>82</v>
      </c>
      <c r="AV352" s="15" t="s">
        <v>142</v>
      </c>
      <c r="AW352" s="15" t="s">
        <v>31</v>
      </c>
      <c r="AX352" s="15" t="s">
        <v>80</v>
      </c>
      <c r="AY352" s="255" t="s">
        <v>134</v>
      </c>
    </row>
    <row r="353" s="2" customFormat="1" ht="16.5" customHeight="1">
      <c r="A353" s="39"/>
      <c r="B353" s="40"/>
      <c r="C353" s="205" t="s">
        <v>501</v>
      </c>
      <c r="D353" s="205" t="s">
        <v>137</v>
      </c>
      <c r="E353" s="206" t="s">
        <v>502</v>
      </c>
      <c r="F353" s="207" t="s">
        <v>503</v>
      </c>
      <c r="G353" s="208" t="s">
        <v>255</v>
      </c>
      <c r="H353" s="209">
        <v>39.573999999999998</v>
      </c>
      <c r="I353" s="210"/>
      <c r="J353" s="211">
        <f>ROUND(I353*H353,2)</f>
        <v>0</v>
      </c>
      <c r="K353" s="207" t="s">
        <v>141</v>
      </c>
      <c r="L353" s="45"/>
      <c r="M353" s="212" t="s">
        <v>19</v>
      </c>
      <c r="N353" s="213" t="s">
        <v>43</v>
      </c>
      <c r="O353" s="85"/>
      <c r="P353" s="214">
        <f>O353*H353</f>
        <v>0</v>
      </c>
      <c r="Q353" s="214">
        <v>0</v>
      </c>
      <c r="R353" s="214">
        <f>Q353*H353</f>
        <v>0</v>
      </c>
      <c r="S353" s="214">
        <v>0</v>
      </c>
      <c r="T353" s="215">
        <f>S353*H353</f>
        <v>0</v>
      </c>
      <c r="U353" s="39"/>
      <c r="V353" s="39"/>
      <c r="W353" s="39"/>
      <c r="X353" s="39"/>
      <c r="Y353" s="39"/>
      <c r="Z353" s="39"/>
      <c r="AA353" s="39"/>
      <c r="AB353" s="39"/>
      <c r="AC353" s="39"/>
      <c r="AD353" s="39"/>
      <c r="AE353" s="39"/>
      <c r="AR353" s="216" t="s">
        <v>175</v>
      </c>
      <c r="AT353" s="216" t="s">
        <v>137</v>
      </c>
      <c r="AU353" s="216" t="s">
        <v>82</v>
      </c>
      <c r="AY353" s="18" t="s">
        <v>134</v>
      </c>
      <c r="BE353" s="217">
        <f>IF(N353="základní",J353,0)</f>
        <v>0</v>
      </c>
      <c r="BF353" s="217">
        <f>IF(N353="snížená",J353,0)</f>
        <v>0</v>
      </c>
      <c r="BG353" s="217">
        <f>IF(N353="zákl. přenesená",J353,0)</f>
        <v>0</v>
      </c>
      <c r="BH353" s="217">
        <f>IF(N353="sníž. přenesená",J353,0)</f>
        <v>0</v>
      </c>
      <c r="BI353" s="217">
        <f>IF(N353="nulová",J353,0)</f>
        <v>0</v>
      </c>
      <c r="BJ353" s="18" t="s">
        <v>80</v>
      </c>
      <c r="BK353" s="217">
        <f>ROUND(I353*H353,2)</f>
        <v>0</v>
      </c>
      <c r="BL353" s="18" t="s">
        <v>175</v>
      </c>
      <c r="BM353" s="216" t="s">
        <v>504</v>
      </c>
    </row>
    <row r="354" s="2" customFormat="1">
      <c r="A354" s="39"/>
      <c r="B354" s="40"/>
      <c r="C354" s="41"/>
      <c r="D354" s="218" t="s">
        <v>143</v>
      </c>
      <c r="E354" s="41"/>
      <c r="F354" s="219" t="s">
        <v>503</v>
      </c>
      <c r="G354" s="41"/>
      <c r="H354" s="41"/>
      <c r="I354" s="220"/>
      <c r="J354" s="41"/>
      <c r="K354" s="41"/>
      <c r="L354" s="45"/>
      <c r="M354" s="221"/>
      <c r="N354" s="222"/>
      <c r="O354" s="85"/>
      <c r="P354" s="85"/>
      <c r="Q354" s="85"/>
      <c r="R354" s="85"/>
      <c r="S354" s="85"/>
      <c r="T354" s="86"/>
      <c r="U354" s="39"/>
      <c r="V354" s="39"/>
      <c r="W354" s="39"/>
      <c r="X354" s="39"/>
      <c r="Y354" s="39"/>
      <c r="Z354" s="39"/>
      <c r="AA354" s="39"/>
      <c r="AB354" s="39"/>
      <c r="AC354" s="39"/>
      <c r="AD354" s="39"/>
      <c r="AE354" s="39"/>
      <c r="AT354" s="18" t="s">
        <v>143</v>
      </c>
      <c r="AU354" s="18" t="s">
        <v>82</v>
      </c>
    </row>
    <row r="355" s="2" customFormat="1" ht="16.5" customHeight="1">
      <c r="A355" s="39"/>
      <c r="B355" s="40"/>
      <c r="C355" s="205" t="s">
        <v>334</v>
      </c>
      <c r="D355" s="205" t="s">
        <v>137</v>
      </c>
      <c r="E355" s="206" t="s">
        <v>505</v>
      </c>
      <c r="F355" s="207" t="s">
        <v>506</v>
      </c>
      <c r="G355" s="208" t="s">
        <v>255</v>
      </c>
      <c r="H355" s="209">
        <v>39.573999999999998</v>
      </c>
      <c r="I355" s="210"/>
      <c r="J355" s="211">
        <f>ROUND(I355*H355,2)</f>
        <v>0</v>
      </c>
      <c r="K355" s="207" t="s">
        <v>141</v>
      </c>
      <c r="L355" s="45"/>
      <c r="M355" s="212" t="s">
        <v>19</v>
      </c>
      <c r="N355" s="213" t="s">
        <v>43</v>
      </c>
      <c r="O355" s="85"/>
      <c r="P355" s="214">
        <f>O355*H355</f>
        <v>0</v>
      </c>
      <c r="Q355" s="214">
        <v>0</v>
      </c>
      <c r="R355" s="214">
        <f>Q355*H355</f>
        <v>0</v>
      </c>
      <c r="S355" s="214">
        <v>0</v>
      </c>
      <c r="T355" s="215">
        <f>S355*H355</f>
        <v>0</v>
      </c>
      <c r="U355" s="39"/>
      <c r="V355" s="39"/>
      <c r="W355" s="39"/>
      <c r="X355" s="39"/>
      <c r="Y355" s="39"/>
      <c r="Z355" s="39"/>
      <c r="AA355" s="39"/>
      <c r="AB355" s="39"/>
      <c r="AC355" s="39"/>
      <c r="AD355" s="39"/>
      <c r="AE355" s="39"/>
      <c r="AR355" s="216" t="s">
        <v>175</v>
      </c>
      <c r="AT355" s="216" t="s">
        <v>137</v>
      </c>
      <c r="AU355" s="216" t="s">
        <v>82</v>
      </c>
      <c r="AY355" s="18" t="s">
        <v>134</v>
      </c>
      <c r="BE355" s="217">
        <f>IF(N355="základní",J355,0)</f>
        <v>0</v>
      </c>
      <c r="BF355" s="217">
        <f>IF(N355="snížená",J355,0)</f>
        <v>0</v>
      </c>
      <c r="BG355" s="217">
        <f>IF(N355="zákl. přenesená",J355,0)</f>
        <v>0</v>
      </c>
      <c r="BH355" s="217">
        <f>IF(N355="sníž. přenesená",J355,0)</f>
        <v>0</v>
      </c>
      <c r="BI355" s="217">
        <f>IF(N355="nulová",J355,0)</f>
        <v>0</v>
      </c>
      <c r="BJ355" s="18" t="s">
        <v>80</v>
      </c>
      <c r="BK355" s="217">
        <f>ROUND(I355*H355,2)</f>
        <v>0</v>
      </c>
      <c r="BL355" s="18" t="s">
        <v>175</v>
      </c>
      <c r="BM355" s="216" t="s">
        <v>507</v>
      </c>
    </row>
    <row r="356" s="2" customFormat="1">
      <c r="A356" s="39"/>
      <c r="B356" s="40"/>
      <c r="C356" s="41"/>
      <c r="D356" s="218" t="s">
        <v>143</v>
      </c>
      <c r="E356" s="41"/>
      <c r="F356" s="219" t="s">
        <v>506</v>
      </c>
      <c r="G356" s="41"/>
      <c r="H356" s="41"/>
      <c r="I356" s="220"/>
      <c r="J356" s="41"/>
      <c r="K356" s="41"/>
      <c r="L356" s="45"/>
      <c r="M356" s="221"/>
      <c r="N356" s="222"/>
      <c r="O356" s="85"/>
      <c r="P356" s="85"/>
      <c r="Q356" s="85"/>
      <c r="R356" s="85"/>
      <c r="S356" s="85"/>
      <c r="T356" s="86"/>
      <c r="U356" s="39"/>
      <c r="V356" s="39"/>
      <c r="W356" s="39"/>
      <c r="X356" s="39"/>
      <c r="Y356" s="39"/>
      <c r="Z356" s="39"/>
      <c r="AA356" s="39"/>
      <c r="AB356" s="39"/>
      <c r="AC356" s="39"/>
      <c r="AD356" s="39"/>
      <c r="AE356" s="39"/>
      <c r="AT356" s="18" t="s">
        <v>143</v>
      </c>
      <c r="AU356" s="18" t="s">
        <v>82</v>
      </c>
    </row>
    <row r="357" s="14" customFormat="1">
      <c r="A357" s="14"/>
      <c r="B357" s="234"/>
      <c r="C357" s="235"/>
      <c r="D357" s="218" t="s">
        <v>163</v>
      </c>
      <c r="E357" s="236" t="s">
        <v>19</v>
      </c>
      <c r="F357" s="237" t="s">
        <v>508</v>
      </c>
      <c r="G357" s="235"/>
      <c r="H357" s="238">
        <v>39.573999999999998</v>
      </c>
      <c r="I357" s="239"/>
      <c r="J357" s="235"/>
      <c r="K357" s="235"/>
      <c r="L357" s="240"/>
      <c r="M357" s="241"/>
      <c r="N357" s="242"/>
      <c r="O357" s="242"/>
      <c r="P357" s="242"/>
      <c r="Q357" s="242"/>
      <c r="R357" s="242"/>
      <c r="S357" s="242"/>
      <c r="T357" s="243"/>
      <c r="U357" s="14"/>
      <c r="V357" s="14"/>
      <c r="W357" s="14"/>
      <c r="X357" s="14"/>
      <c r="Y357" s="14"/>
      <c r="Z357" s="14"/>
      <c r="AA357" s="14"/>
      <c r="AB357" s="14"/>
      <c r="AC357" s="14"/>
      <c r="AD357" s="14"/>
      <c r="AE357" s="14"/>
      <c r="AT357" s="244" t="s">
        <v>163</v>
      </c>
      <c r="AU357" s="244" t="s">
        <v>82</v>
      </c>
      <c r="AV357" s="14" t="s">
        <v>82</v>
      </c>
      <c r="AW357" s="14" t="s">
        <v>31</v>
      </c>
      <c r="AX357" s="14" t="s">
        <v>72</v>
      </c>
      <c r="AY357" s="244" t="s">
        <v>134</v>
      </c>
    </row>
    <row r="358" s="15" customFormat="1">
      <c r="A358" s="15"/>
      <c r="B358" s="245"/>
      <c r="C358" s="246"/>
      <c r="D358" s="218" t="s">
        <v>163</v>
      </c>
      <c r="E358" s="247" t="s">
        <v>19</v>
      </c>
      <c r="F358" s="248" t="s">
        <v>168</v>
      </c>
      <c r="G358" s="246"/>
      <c r="H358" s="249">
        <v>39.573999999999998</v>
      </c>
      <c r="I358" s="250"/>
      <c r="J358" s="246"/>
      <c r="K358" s="246"/>
      <c r="L358" s="251"/>
      <c r="M358" s="252"/>
      <c r="N358" s="253"/>
      <c r="O358" s="253"/>
      <c r="P358" s="253"/>
      <c r="Q358" s="253"/>
      <c r="R358" s="253"/>
      <c r="S358" s="253"/>
      <c r="T358" s="254"/>
      <c r="U358" s="15"/>
      <c r="V358" s="15"/>
      <c r="W358" s="15"/>
      <c r="X358" s="15"/>
      <c r="Y358" s="15"/>
      <c r="Z358" s="15"/>
      <c r="AA358" s="15"/>
      <c r="AB358" s="15"/>
      <c r="AC358" s="15"/>
      <c r="AD358" s="15"/>
      <c r="AE358" s="15"/>
      <c r="AT358" s="255" t="s">
        <v>163</v>
      </c>
      <c r="AU358" s="255" t="s">
        <v>82</v>
      </c>
      <c r="AV358" s="15" t="s">
        <v>142</v>
      </c>
      <c r="AW358" s="15" t="s">
        <v>31</v>
      </c>
      <c r="AX358" s="15" t="s">
        <v>80</v>
      </c>
      <c r="AY358" s="255" t="s">
        <v>134</v>
      </c>
    </row>
    <row r="359" s="2" customFormat="1" ht="16.5" customHeight="1">
      <c r="A359" s="39"/>
      <c r="B359" s="40"/>
      <c r="C359" s="256" t="s">
        <v>509</v>
      </c>
      <c r="D359" s="256" t="s">
        <v>316</v>
      </c>
      <c r="E359" s="257" t="s">
        <v>510</v>
      </c>
      <c r="F359" s="258" t="s">
        <v>511</v>
      </c>
      <c r="G359" s="259" t="s">
        <v>255</v>
      </c>
      <c r="H359" s="260">
        <v>43.530999999999999</v>
      </c>
      <c r="I359" s="261"/>
      <c r="J359" s="262">
        <f>ROUND(I359*H359,2)</f>
        <v>0</v>
      </c>
      <c r="K359" s="258" t="s">
        <v>141</v>
      </c>
      <c r="L359" s="263"/>
      <c r="M359" s="264" t="s">
        <v>19</v>
      </c>
      <c r="N359" s="265" t="s">
        <v>43</v>
      </c>
      <c r="O359" s="85"/>
      <c r="P359" s="214">
        <f>O359*H359</f>
        <v>0</v>
      </c>
      <c r="Q359" s="214">
        <v>0</v>
      </c>
      <c r="R359" s="214">
        <f>Q359*H359</f>
        <v>0</v>
      </c>
      <c r="S359" s="214">
        <v>0</v>
      </c>
      <c r="T359" s="215">
        <f>S359*H359</f>
        <v>0</v>
      </c>
      <c r="U359" s="39"/>
      <c r="V359" s="39"/>
      <c r="W359" s="39"/>
      <c r="X359" s="39"/>
      <c r="Y359" s="39"/>
      <c r="Z359" s="39"/>
      <c r="AA359" s="39"/>
      <c r="AB359" s="39"/>
      <c r="AC359" s="39"/>
      <c r="AD359" s="39"/>
      <c r="AE359" s="39"/>
      <c r="AR359" s="216" t="s">
        <v>212</v>
      </c>
      <c r="AT359" s="216" t="s">
        <v>316</v>
      </c>
      <c r="AU359" s="216" t="s">
        <v>82</v>
      </c>
      <c r="AY359" s="18" t="s">
        <v>134</v>
      </c>
      <c r="BE359" s="217">
        <f>IF(N359="základní",J359,0)</f>
        <v>0</v>
      </c>
      <c r="BF359" s="217">
        <f>IF(N359="snížená",J359,0)</f>
        <v>0</v>
      </c>
      <c r="BG359" s="217">
        <f>IF(N359="zákl. přenesená",J359,0)</f>
        <v>0</v>
      </c>
      <c r="BH359" s="217">
        <f>IF(N359="sníž. přenesená",J359,0)</f>
        <v>0</v>
      </c>
      <c r="BI359" s="217">
        <f>IF(N359="nulová",J359,0)</f>
        <v>0</v>
      </c>
      <c r="BJ359" s="18" t="s">
        <v>80</v>
      </c>
      <c r="BK359" s="217">
        <f>ROUND(I359*H359,2)</f>
        <v>0</v>
      </c>
      <c r="BL359" s="18" t="s">
        <v>175</v>
      </c>
      <c r="BM359" s="216" t="s">
        <v>512</v>
      </c>
    </row>
    <row r="360" s="2" customFormat="1">
      <c r="A360" s="39"/>
      <c r="B360" s="40"/>
      <c r="C360" s="41"/>
      <c r="D360" s="218" t="s">
        <v>143</v>
      </c>
      <c r="E360" s="41"/>
      <c r="F360" s="219" t="s">
        <v>511</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143</v>
      </c>
      <c r="AU360" s="18" t="s">
        <v>82</v>
      </c>
    </row>
    <row r="361" s="14" customFormat="1">
      <c r="A361" s="14"/>
      <c r="B361" s="234"/>
      <c r="C361" s="235"/>
      <c r="D361" s="218" t="s">
        <v>163</v>
      </c>
      <c r="E361" s="236" t="s">
        <v>19</v>
      </c>
      <c r="F361" s="237" t="s">
        <v>513</v>
      </c>
      <c r="G361" s="235"/>
      <c r="H361" s="238">
        <v>43.530999999999999</v>
      </c>
      <c r="I361" s="239"/>
      <c r="J361" s="235"/>
      <c r="K361" s="235"/>
      <c r="L361" s="240"/>
      <c r="M361" s="241"/>
      <c r="N361" s="242"/>
      <c r="O361" s="242"/>
      <c r="P361" s="242"/>
      <c r="Q361" s="242"/>
      <c r="R361" s="242"/>
      <c r="S361" s="242"/>
      <c r="T361" s="243"/>
      <c r="U361" s="14"/>
      <c r="V361" s="14"/>
      <c r="W361" s="14"/>
      <c r="X361" s="14"/>
      <c r="Y361" s="14"/>
      <c r="Z361" s="14"/>
      <c r="AA361" s="14"/>
      <c r="AB361" s="14"/>
      <c r="AC361" s="14"/>
      <c r="AD361" s="14"/>
      <c r="AE361" s="14"/>
      <c r="AT361" s="244" t="s">
        <v>163</v>
      </c>
      <c r="AU361" s="244" t="s">
        <v>82</v>
      </c>
      <c r="AV361" s="14" t="s">
        <v>82</v>
      </c>
      <c r="AW361" s="14" t="s">
        <v>31</v>
      </c>
      <c r="AX361" s="14" t="s">
        <v>72</v>
      </c>
      <c r="AY361" s="244" t="s">
        <v>134</v>
      </c>
    </row>
    <row r="362" s="15" customFormat="1">
      <c r="A362" s="15"/>
      <c r="B362" s="245"/>
      <c r="C362" s="246"/>
      <c r="D362" s="218" t="s">
        <v>163</v>
      </c>
      <c r="E362" s="247" t="s">
        <v>19</v>
      </c>
      <c r="F362" s="248" t="s">
        <v>168</v>
      </c>
      <c r="G362" s="246"/>
      <c r="H362" s="249">
        <v>43.530999999999999</v>
      </c>
      <c r="I362" s="250"/>
      <c r="J362" s="246"/>
      <c r="K362" s="246"/>
      <c r="L362" s="251"/>
      <c r="M362" s="252"/>
      <c r="N362" s="253"/>
      <c r="O362" s="253"/>
      <c r="P362" s="253"/>
      <c r="Q362" s="253"/>
      <c r="R362" s="253"/>
      <c r="S362" s="253"/>
      <c r="T362" s="254"/>
      <c r="U362" s="15"/>
      <c r="V362" s="15"/>
      <c r="W362" s="15"/>
      <c r="X362" s="15"/>
      <c r="Y362" s="15"/>
      <c r="Z362" s="15"/>
      <c r="AA362" s="15"/>
      <c r="AB362" s="15"/>
      <c r="AC362" s="15"/>
      <c r="AD362" s="15"/>
      <c r="AE362" s="15"/>
      <c r="AT362" s="255" t="s">
        <v>163</v>
      </c>
      <c r="AU362" s="255" t="s">
        <v>82</v>
      </c>
      <c r="AV362" s="15" t="s">
        <v>142</v>
      </c>
      <c r="AW362" s="15" t="s">
        <v>31</v>
      </c>
      <c r="AX362" s="15" t="s">
        <v>80</v>
      </c>
      <c r="AY362" s="255" t="s">
        <v>134</v>
      </c>
    </row>
    <row r="363" s="2" customFormat="1" ht="16.5" customHeight="1">
      <c r="A363" s="39"/>
      <c r="B363" s="40"/>
      <c r="C363" s="205" t="s">
        <v>337</v>
      </c>
      <c r="D363" s="205" t="s">
        <v>137</v>
      </c>
      <c r="E363" s="206" t="s">
        <v>514</v>
      </c>
      <c r="F363" s="207" t="s">
        <v>515</v>
      </c>
      <c r="G363" s="208" t="s">
        <v>255</v>
      </c>
      <c r="H363" s="209">
        <v>1.7</v>
      </c>
      <c r="I363" s="210"/>
      <c r="J363" s="211">
        <f>ROUND(I363*H363,2)</f>
        <v>0</v>
      </c>
      <c r="K363" s="207" t="s">
        <v>141</v>
      </c>
      <c r="L363" s="45"/>
      <c r="M363" s="212" t="s">
        <v>19</v>
      </c>
      <c r="N363" s="213" t="s">
        <v>43</v>
      </c>
      <c r="O363" s="85"/>
      <c r="P363" s="214">
        <f>O363*H363</f>
        <v>0</v>
      </c>
      <c r="Q363" s="214">
        <v>0</v>
      </c>
      <c r="R363" s="214">
        <f>Q363*H363</f>
        <v>0</v>
      </c>
      <c r="S363" s="214">
        <v>0</v>
      </c>
      <c r="T363" s="215">
        <f>S363*H363</f>
        <v>0</v>
      </c>
      <c r="U363" s="39"/>
      <c r="V363" s="39"/>
      <c r="W363" s="39"/>
      <c r="X363" s="39"/>
      <c r="Y363" s="39"/>
      <c r="Z363" s="39"/>
      <c r="AA363" s="39"/>
      <c r="AB363" s="39"/>
      <c r="AC363" s="39"/>
      <c r="AD363" s="39"/>
      <c r="AE363" s="39"/>
      <c r="AR363" s="216" t="s">
        <v>175</v>
      </c>
      <c r="AT363" s="216" t="s">
        <v>137</v>
      </c>
      <c r="AU363" s="216" t="s">
        <v>82</v>
      </c>
      <c r="AY363" s="18" t="s">
        <v>134</v>
      </c>
      <c r="BE363" s="217">
        <f>IF(N363="základní",J363,0)</f>
        <v>0</v>
      </c>
      <c r="BF363" s="217">
        <f>IF(N363="snížená",J363,0)</f>
        <v>0</v>
      </c>
      <c r="BG363" s="217">
        <f>IF(N363="zákl. přenesená",J363,0)</f>
        <v>0</v>
      </c>
      <c r="BH363" s="217">
        <f>IF(N363="sníž. přenesená",J363,0)</f>
        <v>0</v>
      </c>
      <c r="BI363" s="217">
        <f>IF(N363="nulová",J363,0)</f>
        <v>0</v>
      </c>
      <c r="BJ363" s="18" t="s">
        <v>80</v>
      </c>
      <c r="BK363" s="217">
        <f>ROUND(I363*H363,2)</f>
        <v>0</v>
      </c>
      <c r="BL363" s="18" t="s">
        <v>175</v>
      </c>
      <c r="BM363" s="216" t="s">
        <v>516</v>
      </c>
    </row>
    <row r="364" s="2" customFormat="1">
      <c r="A364" s="39"/>
      <c r="B364" s="40"/>
      <c r="C364" s="41"/>
      <c r="D364" s="218" t="s">
        <v>143</v>
      </c>
      <c r="E364" s="41"/>
      <c r="F364" s="219" t="s">
        <v>515</v>
      </c>
      <c r="G364" s="41"/>
      <c r="H364" s="41"/>
      <c r="I364" s="220"/>
      <c r="J364" s="41"/>
      <c r="K364" s="41"/>
      <c r="L364" s="45"/>
      <c r="M364" s="221"/>
      <c r="N364" s="222"/>
      <c r="O364" s="85"/>
      <c r="P364" s="85"/>
      <c r="Q364" s="85"/>
      <c r="R364" s="85"/>
      <c r="S364" s="85"/>
      <c r="T364" s="86"/>
      <c r="U364" s="39"/>
      <c r="V364" s="39"/>
      <c r="W364" s="39"/>
      <c r="X364" s="39"/>
      <c r="Y364" s="39"/>
      <c r="Z364" s="39"/>
      <c r="AA364" s="39"/>
      <c r="AB364" s="39"/>
      <c r="AC364" s="39"/>
      <c r="AD364" s="39"/>
      <c r="AE364" s="39"/>
      <c r="AT364" s="18" t="s">
        <v>143</v>
      </c>
      <c r="AU364" s="18" t="s">
        <v>82</v>
      </c>
    </row>
    <row r="365" s="14" customFormat="1">
      <c r="A365" s="14"/>
      <c r="B365" s="234"/>
      <c r="C365" s="235"/>
      <c r="D365" s="218" t="s">
        <v>163</v>
      </c>
      <c r="E365" s="236" t="s">
        <v>19</v>
      </c>
      <c r="F365" s="237" t="s">
        <v>517</v>
      </c>
      <c r="G365" s="235"/>
      <c r="H365" s="238">
        <v>1.7</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163</v>
      </c>
      <c r="AU365" s="244" t="s">
        <v>82</v>
      </c>
      <c r="AV365" s="14" t="s">
        <v>82</v>
      </c>
      <c r="AW365" s="14" t="s">
        <v>31</v>
      </c>
      <c r="AX365" s="14" t="s">
        <v>72</v>
      </c>
      <c r="AY365" s="244" t="s">
        <v>134</v>
      </c>
    </row>
    <row r="366" s="15" customFormat="1">
      <c r="A366" s="15"/>
      <c r="B366" s="245"/>
      <c r="C366" s="246"/>
      <c r="D366" s="218" t="s">
        <v>163</v>
      </c>
      <c r="E366" s="247" t="s">
        <v>19</v>
      </c>
      <c r="F366" s="248" t="s">
        <v>168</v>
      </c>
      <c r="G366" s="246"/>
      <c r="H366" s="249">
        <v>1.7</v>
      </c>
      <c r="I366" s="250"/>
      <c r="J366" s="246"/>
      <c r="K366" s="246"/>
      <c r="L366" s="251"/>
      <c r="M366" s="252"/>
      <c r="N366" s="253"/>
      <c r="O366" s="253"/>
      <c r="P366" s="253"/>
      <c r="Q366" s="253"/>
      <c r="R366" s="253"/>
      <c r="S366" s="253"/>
      <c r="T366" s="254"/>
      <c r="U366" s="15"/>
      <c r="V366" s="15"/>
      <c r="W366" s="15"/>
      <c r="X366" s="15"/>
      <c r="Y366" s="15"/>
      <c r="Z366" s="15"/>
      <c r="AA366" s="15"/>
      <c r="AB366" s="15"/>
      <c r="AC366" s="15"/>
      <c r="AD366" s="15"/>
      <c r="AE366" s="15"/>
      <c r="AT366" s="255" t="s">
        <v>163</v>
      </c>
      <c r="AU366" s="255" t="s">
        <v>82</v>
      </c>
      <c r="AV366" s="15" t="s">
        <v>142</v>
      </c>
      <c r="AW366" s="15" t="s">
        <v>31</v>
      </c>
      <c r="AX366" s="15" t="s">
        <v>80</v>
      </c>
      <c r="AY366" s="255" t="s">
        <v>134</v>
      </c>
    </row>
    <row r="367" s="2" customFormat="1" ht="16.5" customHeight="1">
      <c r="A367" s="39"/>
      <c r="B367" s="40"/>
      <c r="C367" s="256" t="s">
        <v>518</v>
      </c>
      <c r="D367" s="256" t="s">
        <v>316</v>
      </c>
      <c r="E367" s="257" t="s">
        <v>519</v>
      </c>
      <c r="F367" s="258" t="s">
        <v>520</v>
      </c>
      <c r="G367" s="259" t="s">
        <v>255</v>
      </c>
      <c r="H367" s="260">
        <v>1.8700000000000001</v>
      </c>
      <c r="I367" s="261"/>
      <c r="J367" s="262">
        <f>ROUND(I367*H367,2)</f>
        <v>0</v>
      </c>
      <c r="K367" s="258" t="s">
        <v>141</v>
      </c>
      <c r="L367" s="263"/>
      <c r="M367" s="264" t="s">
        <v>19</v>
      </c>
      <c r="N367" s="265" t="s">
        <v>43</v>
      </c>
      <c r="O367" s="85"/>
      <c r="P367" s="214">
        <f>O367*H367</f>
        <v>0</v>
      </c>
      <c r="Q367" s="214">
        <v>0</v>
      </c>
      <c r="R367" s="214">
        <f>Q367*H367</f>
        <v>0</v>
      </c>
      <c r="S367" s="214">
        <v>0</v>
      </c>
      <c r="T367" s="215">
        <f>S367*H367</f>
        <v>0</v>
      </c>
      <c r="U367" s="39"/>
      <c r="V367" s="39"/>
      <c r="W367" s="39"/>
      <c r="X367" s="39"/>
      <c r="Y367" s="39"/>
      <c r="Z367" s="39"/>
      <c r="AA367" s="39"/>
      <c r="AB367" s="39"/>
      <c r="AC367" s="39"/>
      <c r="AD367" s="39"/>
      <c r="AE367" s="39"/>
      <c r="AR367" s="216" t="s">
        <v>212</v>
      </c>
      <c r="AT367" s="216" t="s">
        <v>316</v>
      </c>
      <c r="AU367" s="216" t="s">
        <v>82</v>
      </c>
      <c r="AY367" s="18" t="s">
        <v>134</v>
      </c>
      <c r="BE367" s="217">
        <f>IF(N367="základní",J367,0)</f>
        <v>0</v>
      </c>
      <c r="BF367" s="217">
        <f>IF(N367="snížená",J367,0)</f>
        <v>0</v>
      </c>
      <c r="BG367" s="217">
        <f>IF(N367="zákl. přenesená",J367,0)</f>
        <v>0</v>
      </c>
      <c r="BH367" s="217">
        <f>IF(N367="sníž. přenesená",J367,0)</f>
        <v>0</v>
      </c>
      <c r="BI367" s="217">
        <f>IF(N367="nulová",J367,0)</f>
        <v>0</v>
      </c>
      <c r="BJ367" s="18" t="s">
        <v>80</v>
      </c>
      <c r="BK367" s="217">
        <f>ROUND(I367*H367,2)</f>
        <v>0</v>
      </c>
      <c r="BL367" s="18" t="s">
        <v>175</v>
      </c>
      <c r="BM367" s="216" t="s">
        <v>521</v>
      </c>
    </row>
    <row r="368" s="2" customFormat="1">
      <c r="A368" s="39"/>
      <c r="B368" s="40"/>
      <c r="C368" s="41"/>
      <c r="D368" s="218" t="s">
        <v>143</v>
      </c>
      <c r="E368" s="41"/>
      <c r="F368" s="219" t="s">
        <v>520</v>
      </c>
      <c r="G368" s="41"/>
      <c r="H368" s="41"/>
      <c r="I368" s="220"/>
      <c r="J368" s="41"/>
      <c r="K368" s="41"/>
      <c r="L368" s="45"/>
      <c r="M368" s="221"/>
      <c r="N368" s="222"/>
      <c r="O368" s="85"/>
      <c r="P368" s="85"/>
      <c r="Q368" s="85"/>
      <c r="R368" s="85"/>
      <c r="S368" s="85"/>
      <c r="T368" s="86"/>
      <c r="U368" s="39"/>
      <c r="V368" s="39"/>
      <c r="W368" s="39"/>
      <c r="X368" s="39"/>
      <c r="Y368" s="39"/>
      <c r="Z368" s="39"/>
      <c r="AA368" s="39"/>
      <c r="AB368" s="39"/>
      <c r="AC368" s="39"/>
      <c r="AD368" s="39"/>
      <c r="AE368" s="39"/>
      <c r="AT368" s="18" t="s">
        <v>143</v>
      </c>
      <c r="AU368" s="18" t="s">
        <v>82</v>
      </c>
    </row>
    <row r="369" s="14" customFormat="1">
      <c r="A369" s="14"/>
      <c r="B369" s="234"/>
      <c r="C369" s="235"/>
      <c r="D369" s="218" t="s">
        <v>163</v>
      </c>
      <c r="E369" s="236" t="s">
        <v>19</v>
      </c>
      <c r="F369" s="237" t="s">
        <v>522</v>
      </c>
      <c r="G369" s="235"/>
      <c r="H369" s="238">
        <v>1.8700000000000001</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163</v>
      </c>
      <c r="AU369" s="244" t="s">
        <v>82</v>
      </c>
      <c r="AV369" s="14" t="s">
        <v>82</v>
      </c>
      <c r="AW369" s="14" t="s">
        <v>31</v>
      </c>
      <c r="AX369" s="14" t="s">
        <v>72</v>
      </c>
      <c r="AY369" s="244" t="s">
        <v>134</v>
      </c>
    </row>
    <row r="370" s="15" customFormat="1">
      <c r="A370" s="15"/>
      <c r="B370" s="245"/>
      <c r="C370" s="246"/>
      <c r="D370" s="218" t="s">
        <v>163</v>
      </c>
      <c r="E370" s="247" t="s">
        <v>19</v>
      </c>
      <c r="F370" s="248" t="s">
        <v>168</v>
      </c>
      <c r="G370" s="246"/>
      <c r="H370" s="249">
        <v>1.8700000000000001</v>
      </c>
      <c r="I370" s="250"/>
      <c r="J370" s="246"/>
      <c r="K370" s="246"/>
      <c r="L370" s="251"/>
      <c r="M370" s="252"/>
      <c r="N370" s="253"/>
      <c r="O370" s="253"/>
      <c r="P370" s="253"/>
      <c r="Q370" s="253"/>
      <c r="R370" s="253"/>
      <c r="S370" s="253"/>
      <c r="T370" s="254"/>
      <c r="U370" s="15"/>
      <c r="V370" s="15"/>
      <c r="W370" s="15"/>
      <c r="X370" s="15"/>
      <c r="Y370" s="15"/>
      <c r="Z370" s="15"/>
      <c r="AA370" s="15"/>
      <c r="AB370" s="15"/>
      <c r="AC370" s="15"/>
      <c r="AD370" s="15"/>
      <c r="AE370" s="15"/>
      <c r="AT370" s="255" t="s">
        <v>163</v>
      </c>
      <c r="AU370" s="255" t="s">
        <v>82</v>
      </c>
      <c r="AV370" s="15" t="s">
        <v>142</v>
      </c>
      <c r="AW370" s="15" t="s">
        <v>31</v>
      </c>
      <c r="AX370" s="15" t="s">
        <v>80</v>
      </c>
      <c r="AY370" s="255" t="s">
        <v>134</v>
      </c>
    </row>
    <row r="371" s="2" customFormat="1" ht="24.15" customHeight="1">
      <c r="A371" s="39"/>
      <c r="B371" s="40"/>
      <c r="C371" s="205" t="s">
        <v>341</v>
      </c>
      <c r="D371" s="205" t="s">
        <v>137</v>
      </c>
      <c r="E371" s="206" t="s">
        <v>523</v>
      </c>
      <c r="F371" s="207" t="s">
        <v>524</v>
      </c>
      <c r="G371" s="208" t="s">
        <v>220</v>
      </c>
      <c r="H371" s="209">
        <v>1.4650000000000001</v>
      </c>
      <c r="I371" s="210"/>
      <c r="J371" s="211">
        <f>ROUND(I371*H371,2)</f>
        <v>0</v>
      </c>
      <c r="K371" s="207" t="s">
        <v>141</v>
      </c>
      <c r="L371" s="45"/>
      <c r="M371" s="212" t="s">
        <v>19</v>
      </c>
      <c r="N371" s="213" t="s">
        <v>43</v>
      </c>
      <c r="O371" s="85"/>
      <c r="P371" s="214">
        <f>O371*H371</f>
        <v>0</v>
      </c>
      <c r="Q371" s="214">
        <v>0</v>
      </c>
      <c r="R371" s="214">
        <f>Q371*H371</f>
        <v>0</v>
      </c>
      <c r="S371" s="214">
        <v>0</v>
      </c>
      <c r="T371" s="215">
        <f>S371*H371</f>
        <v>0</v>
      </c>
      <c r="U371" s="39"/>
      <c r="V371" s="39"/>
      <c r="W371" s="39"/>
      <c r="X371" s="39"/>
      <c r="Y371" s="39"/>
      <c r="Z371" s="39"/>
      <c r="AA371" s="39"/>
      <c r="AB371" s="39"/>
      <c r="AC371" s="39"/>
      <c r="AD371" s="39"/>
      <c r="AE371" s="39"/>
      <c r="AR371" s="216" t="s">
        <v>175</v>
      </c>
      <c r="AT371" s="216" t="s">
        <v>137</v>
      </c>
      <c r="AU371" s="216" t="s">
        <v>82</v>
      </c>
      <c r="AY371" s="18" t="s">
        <v>134</v>
      </c>
      <c r="BE371" s="217">
        <f>IF(N371="základní",J371,0)</f>
        <v>0</v>
      </c>
      <c r="BF371" s="217">
        <f>IF(N371="snížená",J371,0)</f>
        <v>0</v>
      </c>
      <c r="BG371" s="217">
        <f>IF(N371="zákl. přenesená",J371,0)</f>
        <v>0</v>
      </c>
      <c r="BH371" s="217">
        <f>IF(N371="sníž. přenesená",J371,0)</f>
        <v>0</v>
      </c>
      <c r="BI371" s="217">
        <f>IF(N371="nulová",J371,0)</f>
        <v>0</v>
      </c>
      <c r="BJ371" s="18" t="s">
        <v>80</v>
      </c>
      <c r="BK371" s="217">
        <f>ROUND(I371*H371,2)</f>
        <v>0</v>
      </c>
      <c r="BL371" s="18" t="s">
        <v>175</v>
      </c>
      <c r="BM371" s="216" t="s">
        <v>525</v>
      </c>
    </row>
    <row r="372" s="2" customFormat="1">
      <c r="A372" s="39"/>
      <c r="B372" s="40"/>
      <c r="C372" s="41"/>
      <c r="D372" s="218" t="s">
        <v>143</v>
      </c>
      <c r="E372" s="41"/>
      <c r="F372" s="219" t="s">
        <v>524</v>
      </c>
      <c r="G372" s="41"/>
      <c r="H372" s="41"/>
      <c r="I372" s="220"/>
      <c r="J372" s="41"/>
      <c r="K372" s="41"/>
      <c r="L372" s="45"/>
      <c r="M372" s="221"/>
      <c r="N372" s="222"/>
      <c r="O372" s="85"/>
      <c r="P372" s="85"/>
      <c r="Q372" s="85"/>
      <c r="R372" s="85"/>
      <c r="S372" s="85"/>
      <c r="T372" s="86"/>
      <c r="U372" s="39"/>
      <c r="V372" s="39"/>
      <c r="W372" s="39"/>
      <c r="X372" s="39"/>
      <c r="Y372" s="39"/>
      <c r="Z372" s="39"/>
      <c r="AA372" s="39"/>
      <c r="AB372" s="39"/>
      <c r="AC372" s="39"/>
      <c r="AD372" s="39"/>
      <c r="AE372" s="39"/>
      <c r="AT372" s="18" t="s">
        <v>143</v>
      </c>
      <c r="AU372" s="18" t="s">
        <v>82</v>
      </c>
    </row>
    <row r="373" s="2" customFormat="1">
      <c r="A373" s="39"/>
      <c r="B373" s="40"/>
      <c r="C373" s="41"/>
      <c r="D373" s="218" t="s">
        <v>146</v>
      </c>
      <c r="E373" s="41"/>
      <c r="F373" s="223" t="s">
        <v>457</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146</v>
      </c>
      <c r="AU373" s="18" t="s">
        <v>82</v>
      </c>
    </row>
    <row r="374" s="2" customFormat="1" ht="16.5" customHeight="1">
      <c r="A374" s="39"/>
      <c r="B374" s="40"/>
      <c r="C374" s="205" t="s">
        <v>526</v>
      </c>
      <c r="D374" s="205" t="s">
        <v>137</v>
      </c>
      <c r="E374" s="206" t="s">
        <v>527</v>
      </c>
      <c r="F374" s="207" t="s">
        <v>528</v>
      </c>
      <c r="G374" s="208" t="s">
        <v>309</v>
      </c>
      <c r="H374" s="209">
        <v>1</v>
      </c>
      <c r="I374" s="210"/>
      <c r="J374" s="211">
        <f>ROUND(I374*H374,2)</f>
        <v>0</v>
      </c>
      <c r="K374" s="207" t="s">
        <v>319</v>
      </c>
      <c r="L374" s="45"/>
      <c r="M374" s="212" t="s">
        <v>19</v>
      </c>
      <c r="N374" s="213" t="s">
        <v>43</v>
      </c>
      <c r="O374" s="85"/>
      <c r="P374" s="214">
        <f>O374*H374</f>
        <v>0</v>
      </c>
      <c r="Q374" s="214">
        <v>0</v>
      </c>
      <c r="R374" s="214">
        <f>Q374*H374</f>
        <v>0</v>
      </c>
      <c r="S374" s="214">
        <v>0</v>
      </c>
      <c r="T374" s="215">
        <f>S374*H374</f>
        <v>0</v>
      </c>
      <c r="U374" s="39"/>
      <c r="V374" s="39"/>
      <c r="W374" s="39"/>
      <c r="X374" s="39"/>
      <c r="Y374" s="39"/>
      <c r="Z374" s="39"/>
      <c r="AA374" s="39"/>
      <c r="AB374" s="39"/>
      <c r="AC374" s="39"/>
      <c r="AD374" s="39"/>
      <c r="AE374" s="39"/>
      <c r="AR374" s="216" t="s">
        <v>175</v>
      </c>
      <c r="AT374" s="216" t="s">
        <v>137</v>
      </c>
      <c r="AU374" s="216" t="s">
        <v>82</v>
      </c>
      <c r="AY374" s="18" t="s">
        <v>134</v>
      </c>
      <c r="BE374" s="217">
        <f>IF(N374="základní",J374,0)</f>
        <v>0</v>
      </c>
      <c r="BF374" s="217">
        <f>IF(N374="snížená",J374,0)</f>
        <v>0</v>
      </c>
      <c r="BG374" s="217">
        <f>IF(N374="zákl. přenesená",J374,0)</f>
        <v>0</v>
      </c>
      <c r="BH374" s="217">
        <f>IF(N374="sníž. přenesená",J374,0)</f>
        <v>0</v>
      </c>
      <c r="BI374" s="217">
        <f>IF(N374="nulová",J374,0)</f>
        <v>0</v>
      </c>
      <c r="BJ374" s="18" t="s">
        <v>80</v>
      </c>
      <c r="BK374" s="217">
        <f>ROUND(I374*H374,2)</f>
        <v>0</v>
      </c>
      <c r="BL374" s="18" t="s">
        <v>175</v>
      </c>
      <c r="BM374" s="216" t="s">
        <v>529</v>
      </c>
    </row>
    <row r="375" s="2" customFormat="1">
      <c r="A375" s="39"/>
      <c r="B375" s="40"/>
      <c r="C375" s="41"/>
      <c r="D375" s="218" t="s">
        <v>143</v>
      </c>
      <c r="E375" s="41"/>
      <c r="F375" s="219" t="s">
        <v>528</v>
      </c>
      <c r="G375" s="41"/>
      <c r="H375" s="41"/>
      <c r="I375" s="220"/>
      <c r="J375" s="41"/>
      <c r="K375" s="41"/>
      <c r="L375" s="45"/>
      <c r="M375" s="221"/>
      <c r="N375" s="222"/>
      <c r="O375" s="85"/>
      <c r="P375" s="85"/>
      <c r="Q375" s="85"/>
      <c r="R375" s="85"/>
      <c r="S375" s="85"/>
      <c r="T375" s="86"/>
      <c r="U375" s="39"/>
      <c r="V375" s="39"/>
      <c r="W375" s="39"/>
      <c r="X375" s="39"/>
      <c r="Y375" s="39"/>
      <c r="Z375" s="39"/>
      <c r="AA375" s="39"/>
      <c r="AB375" s="39"/>
      <c r="AC375" s="39"/>
      <c r="AD375" s="39"/>
      <c r="AE375" s="39"/>
      <c r="AT375" s="18" t="s">
        <v>143</v>
      </c>
      <c r="AU375" s="18" t="s">
        <v>82</v>
      </c>
    </row>
    <row r="376" s="12" customFormat="1" ht="22.8" customHeight="1">
      <c r="A376" s="12"/>
      <c r="B376" s="189"/>
      <c r="C376" s="190"/>
      <c r="D376" s="191" t="s">
        <v>71</v>
      </c>
      <c r="E376" s="203" t="s">
        <v>530</v>
      </c>
      <c r="F376" s="203" t="s">
        <v>531</v>
      </c>
      <c r="G376" s="190"/>
      <c r="H376" s="190"/>
      <c r="I376" s="193"/>
      <c r="J376" s="204">
        <f>BK376</f>
        <v>0</v>
      </c>
      <c r="K376" s="190"/>
      <c r="L376" s="195"/>
      <c r="M376" s="196"/>
      <c r="N376" s="197"/>
      <c r="O376" s="197"/>
      <c r="P376" s="198">
        <f>SUM(P377:P404)</f>
        <v>0</v>
      </c>
      <c r="Q376" s="197"/>
      <c r="R376" s="198">
        <f>SUM(R377:R404)</f>
        <v>0</v>
      </c>
      <c r="S376" s="197"/>
      <c r="T376" s="199">
        <f>SUM(T377:T404)</f>
        <v>0</v>
      </c>
      <c r="U376" s="12"/>
      <c r="V376" s="12"/>
      <c r="W376" s="12"/>
      <c r="X376" s="12"/>
      <c r="Y376" s="12"/>
      <c r="Z376" s="12"/>
      <c r="AA376" s="12"/>
      <c r="AB376" s="12"/>
      <c r="AC376" s="12"/>
      <c r="AD376" s="12"/>
      <c r="AE376" s="12"/>
      <c r="AR376" s="200" t="s">
        <v>82</v>
      </c>
      <c r="AT376" s="201" t="s">
        <v>71</v>
      </c>
      <c r="AU376" s="201" t="s">
        <v>80</v>
      </c>
      <c r="AY376" s="200" t="s">
        <v>134</v>
      </c>
      <c r="BK376" s="202">
        <f>SUM(BK377:BK404)</f>
        <v>0</v>
      </c>
    </row>
    <row r="377" s="2" customFormat="1" ht="16.5" customHeight="1">
      <c r="A377" s="39"/>
      <c r="B377" s="40"/>
      <c r="C377" s="205" t="s">
        <v>344</v>
      </c>
      <c r="D377" s="205" t="s">
        <v>137</v>
      </c>
      <c r="E377" s="206" t="s">
        <v>532</v>
      </c>
      <c r="F377" s="207" t="s">
        <v>533</v>
      </c>
      <c r="G377" s="208" t="s">
        <v>140</v>
      </c>
      <c r="H377" s="209">
        <v>3.75</v>
      </c>
      <c r="I377" s="210"/>
      <c r="J377" s="211">
        <f>ROUND(I377*H377,2)</f>
        <v>0</v>
      </c>
      <c r="K377" s="207" t="s">
        <v>141</v>
      </c>
      <c r="L377" s="45"/>
      <c r="M377" s="212" t="s">
        <v>19</v>
      </c>
      <c r="N377" s="213" t="s">
        <v>43</v>
      </c>
      <c r="O377" s="85"/>
      <c r="P377" s="214">
        <f>O377*H377</f>
        <v>0</v>
      </c>
      <c r="Q377" s="214">
        <v>0</v>
      </c>
      <c r="R377" s="214">
        <f>Q377*H377</f>
        <v>0</v>
      </c>
      <c r="S377" s="214">
        <v>0</v>
      </c>
      <c r="T377" s="215">
        <f>S377*H377</f>
        <v>0</v>
      </c>
      <c r="U377" s="39"/>
      <c r="V377" s="39"/>
      <c r="W377" s="39"/>
      <c r="X377" s="39"/>
      <c r="Y377" s="39"/>
      <c r="Z377" s="39"/>
      <c r="AA377" s="39"/>
      <c r="AB377" s="39"/>
      <c r="AC377" s="39"/>
      <c r="AD377" s="39"/>
      <c r="AE377" s="39"/>
      <c r="AR377" s="216" t="s">
        <v>175</v>
      </c>
      <c r="AT377" s="216" t="s">
        <v>137</v>
      </c>
      <c r="AU377" s="216" t="s">
        <v>82</v>
      </c>
      <c r="AY377" s="18" t="s">
        <v>134</v>
      </c>
      <c r="BE377" s="217">
        <f>IF(N377="základní",J377,0)</f>
        <v>0</v>
      </c>
      <c r="BF377" s="217">
        <f>IF(N377="snížená",J377,0)</f>
        <v>0</v>
      </c>
      <c r="BG377" s="217">
        <f>IF(N377="zákl. přenesená",J377,0)</f>
        <v>0</v>
      </c>
      <c r="BH377" s="217">
        <f>IF(N377="sníž. přenesená",J377,0)</f>
        <v>0</v>
      </c>
      <c r="BI377" s="217">
        <f>IF(N377="nulová",J377,0)</f>
        <v>0</v>
      </c>
      <c r="BJ377" s="18" t="s">
        <v>80</v>
      </c>
      <c r="BK377" s="217">
        <f>ROUND(I377*H377,2)</f>
        <v>0</v>
      </c>
      <c r="BL377" s="18" t="s">
        <v>175</v>
      </c>
      <c r="BM377" s="216" t="s">
        <v>534</v>
      </c>
    </row>
    <row r="378" s="2" customFormat="1">
      <c r="A378" s="39"/>
      <c r="B378" s="40"/>
      <c r="C378" s="41"/>
      <c r="D378" s="218" t="s">
        <v>143</v>
      </c>
      <c r="E378" s="41"/>
      <c r="F378" s="219" t="s">
        <v>533</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143</v>
      </c>
      <c r="AU378" s="18" t="s">
        <v>82</v>
      </c>
    </row>
    <row r="379" s="2" customFormat="1">
      <c r="A379" s="39"/>
      <c r="B379" s="40"/>
      <c r="C379" s="41"/>
      <c r="D379" s="218" t="s">
        <v>146</v>
      </c>
      <c r="E379" s="41"/>
      <c r="F379" s="223" t="s">
        <v>535</v>
      </c>
      <c r="G379" s="41"/>
      <c r="H379" s="41"/>
      <c r="I379" s="220"/>
      <c r="J379" s="41"/>
      <c r="K379" s="41"/>
      <c r="L379" s="45"/>
      <c r="M379" s="221"/>
      <c r="N379" s="222"/>
      <c r="O379" s="85"/>
      <c r="P379" s="85"/>
      <c r="Q379" s="85"/>
      <c r="R379" s="85"/>
      <c r="S379" s="85"/>
      <c r="T379" s="86"/>
      <c r="U379" s="39"/>
      <c r="V379" s="39"/>
      <c r="W379" s="39"/>
      <c r="X379" s="39"/>
      <c r="Y379" s="39"/>
      <c r="Z379" s="39"/>
      <c r="AA379" s="39"/>
      <c r="AB379" s="39"/>
      <c r="AC379" s="39"/>
      <c r="AD379" s="39"/>
      <c r="AE379" s="39"/>
      <c r="AT379" s="18" t="s">
        <v>146</v>
      </c>
      <c r="AU379" s="18" t="s">
        <v>82</v>
      </c>
    </row>
    <row r="380" s="2" customFormat="1" ht="16.5" customHeight="1">
      <c r="A380" s="39"/>
      <c r="B380" s="40"/>
      <c r="C380" s="205" t="s">
        <v>536</v>
      </c>
      <c r="D380" s="205" t="s">
        <v>137</v>
      </c>
      <c r="E380" s="206" t="s">
        <v>537</v>
      </c>
      <c r="F380" s="207" t="s">
        <v>538</v>
      </c>
      <c r="G380" s="208" t="s">
        <v>140</v>
      </c>
      <c r="H380" s="209">
        <v>3.75</v>
      </c>
      <c r="I380" s="210"/>
      <c r="J380" s="211">
        <f>ROUND(I380*H380,2)</f>
        <v>0</v>
      </c>
      <c r="K380" s="207" t="s">
        <v>141</v>
      </c>
      <c r="L380" s="45"/>
      <c r="M380" s="212" t="s">
        <v>19</v>
      </c>
      <c r="N380" s="213" t="s">
        <v>43</v>
      </c>
      <c r="O380" s="85"/>
      <c r="P380" s="214">
        <f>O380*H380</f>
        <v>0</v>
      </c>
      <c r="Q380" s="214">
        <v>0</v>
      </c>
      <c r="R380" s="214">
        <f>Q380*H380</f>
        <v>0</v>
      </c>
      <c r="S380" s="214">
        <v>0</v>
      </c>
      <c r="T380" s="215">
        <f>S380*H380</f>
        <v>0</v>
      </c>
      <c r="U380" s="39"/>
      <c r="V380" s="39"/>
      <c r="W380" s="39"/>
      <c r="X380" s="39"/>
      <c r="Y380" s="39"/>
      <c r="Z380" s="39"/>
      <c r="AA380" s="39"/>
      <c r="AB380" s="39"/>
      <c r="AC380" s="39"/>
      <c r="AD380" s="39"/>
      <c r="AE380" s="39"/>
      <c r="AR380" s="216" t="s">
        <v>175</v>
      </c>
      <c r="AT380" s="216" t="s">
        <v>137</v>
      </c>
      <c r="AU380" s="216" t="s">
        <v>82</v>
      </c>
      <c r="AY380" s="18" t="s">
        <v>134</v>
      </c>
      <c r="BE380" s="217">
        <f>IF(N380="základní",J380,0)</f>
        <v>0</v>
      </c>
      <c r="BF380" s="217">
        <f>IF(N380="snížená",J380,0)</f>
        <v>0</v>
      </c>
      <c r="BG380" s="217">
        <f>IF(N380="zákl. přenesená",J380,0)</f>
        <v>0</v>
      </c>
      <c r="BH380" s="217">
        <f>IF(N380="sníž. přenesená",J380,0)</f>
        <v>0</v>
      </c>
      <c r="BI380" s="217">
        <f>IF(N380="nulová",J380,0)</f>
        <v>0</v>
      </c>
      <c r="BJ380" s="18" t="s">
        <v>80</v>
      </c>
      <c r="BK380" s="217">
        <f>ROUND(I380*H380,2)</f>
        <v>0</v>
      </c>
      <c r="BL380" s="18" t="s">
        <v>175</v>
      </c>
      <c r="BM380" s="216" t="s">
        <v>539</v>
      </c>
    </row>
    <row r="381" s="2" customFormat="1">
      <c r="A381" s="39"/>
      <c r="B381" s="40"/>
      <c r="C381" s="41"/>
      <c r="D381" s="218" t="s">
        <v>143</v>
      </c>
      <c r="E381" s="41"/>
      <c r="F381" s="219" t="s">
        <v>538</v>
      </c>
      <c r="G381" s="41"/>
      <c r="H381" s="41"/>
      <c r="I381" s="220"/>
      <c r="J381" s="41"/>
      <c r="K381" s="41"/>
      <c r="L381" s="45"/>
      <c r="M381" s="221"/>
      <c r="N381" s="222"/>
      <c r="O381" s="85"/>
      <c r="P381" s="85"/>
      <c r="Q381" s="85"/>
      <c r="R381" s="85"/>
      <c r="S381" s="85"/>
      <c r="T381" s="86"/>
      <c r="U381" s="39"/>
      <c r="V381" s="39"/>
      <c r="W381" s="39"/>
      <c r="X381" s="39"/>
      <c r="Y381" s="39"/>
      <c r="Z381" s="39"/>
      <c r="AA381" s="39"/>
      <c r="AB381" s="39"/>
      <c r="AC381" s="39"/>
      <c r="AD381" s="39"/>
      <c r="AE381" s="39"/>
      <c r="AT381" s="18" t="s">
        <v>143</v>
      </c>
      <c r="AU381" s="18" t="s">
        <v>82</v>
      </c>
    </row>
    <row r="382" s="2" customFormat="1">
      <c r="A382" s="39"/>
      <c r="B382" s="40"/>
      <c r="C382" s="41"/>
      <c r="D382" s="218" t="s">
        <v>146</v>
      </c>
      <c r="E382" s="41"/>
      <c r="F382" s="223" t="s">
        <v>535</v>
      </c>
      <c r="G382" s="41"/>
      <c r="H382" s="41"/>
      <c r="I382" s="220"/>
      <c r="J382" s="41"/>
      <c r="K382" s="41"/>
      <c r="L382" s="45"/>
      <c r="M382" s="221"/>
      <c r="N382" s="222"/>
      <c r="O382" s="85"/>
      <c r="P382" s="85"/>
      <c r="Q382" s="85"/>
      <c r="R382" s="85"/>
      <c r="S382" s="85"/>
      <c r="T382" s="86"/>
      <c r="U382" s="39"/>
      <c r="V382" s="39"/>
      <c r="W382" s="39"/>
      <c r="X382" s="39"/>
      <c r="Y382" s="39"/>
      <c r="Z382" s="39"/>
      <c r="AA382" s="39"/>
      <c r="AB382" s="39"/>
      <c r="AC382" s="39"/>
      <c r="AD382" s="39"/>
      <c r="AE382" s="39"/>
      <c r="AT382" s="18" t="s">
        <v>146</v>
      </c>
      <c r="AU382" s="18" t="s">
        <v>82</v>
      </c>
    </row>
    <row r="383" s="2" customFormat="1" ht="24.15" customHeight="1">
      <c r="A383" s="39"/>
      <c r="B383" s="40"/>
      <c r="C383" s="205" t="s">
        <v>349</v>
      </c>
      <c r="D383" s="205" t="s">
        <v>137</v>
      </c>
      <c r="E383" s="206" t="s">
        <v>540</v>
      </c>
      <c r="F383" s="207" t="s">
        <v>541</v>
      </c>
      <c r="G383" s="208" t="s">
        <v>251</v>
      </c>
      <c r="H383" s="209">
        <v>3.75</v>
      </c>
      <c r="I383" s="210"/>
      <c r="J383" s="211">
        <f>ROUND(I383*H383,2)</f>
        <v>0</v>
      </c>
      <c r="K383" s="207" t="s">
        <v>141</v>
      </c>
      <c r="L383" s="45"/>
      <c r="M383" s="212" t="s">
        <v>19</v>
      </c>
      <c r="N383" s="213" t="s">
        <v>43</v>
      </c>
      <c r="O383" s="85"/>
      <c r="P383" s="214">
        <f>O383*H383</f>
        <v>0</v>
      </c>
      <c r="Q383" s="214">
        <v>0</v>
      </c>
      <c r="R383" s="214">
        <f>Q383*H383</f>
        <v>0</v>
      </c>
      <c r="S383" s="214">
        <v>0</v>
      </c>
      <c r="T383" s="215">
        <f>S383*H383</f>
        <v>0</v>
      </c>
      <c r="U383" s="39"/>
      <c r="V383" s="39"/>
      <c r="W383" s="39"/>
      <c r="X383" s="39"/>
      <c r="Y383" s="39"/>
      <c r="Z383" s="39"/>
      <c r="AA383" s="39"/>
      <c r="AB383" s="39"/>
      <c r="AC383" s="39"/>
      <c r="AD383" s="39"/>
      <c r="AE383" s="39"/>
      <c r="AR383" s="216" t="s">
        <v>175</v>
      </c>
      <c r="AT383" s="216" t="s">
        <v>137</v>
      </c>
      <c r="AU383" s="216" t="s">
        <v>82</v>
      </c>
      <c r="AY383" s="18" t="s">
        <v>134</v>
      </c>
      <c r="BE383" s="217">
        <f>IF(N383="základní",J383,0)</f>
        <v>0</v>
      </c>
      <c r="BF383" s="217">
        <f>IF(N383="snížená",J383,0)</f>
        <v>0</v>
      </c>
      <c r="BG383" s="217">
        <f>IF(N383="zákl. přenesená",J383,0)</f>
        <v>0</v>
      </c>
      <c r="BH383" s="217">
        <f>IF(N383="sníž. přenesená",J383,0)</f>
        <v>0</v>
      </c>
      <c r="BI383" s="217">
        <f>IF(N383="nulová",J383,0)</f>
        <v>0</v>
      </c>
      <c r="BJ383" s="18" t="s">
        <v>80</v>
      </c>
      <c r="BK383" s="217">
        <f>ROUND(I383*H383,2)</f>
        <v>0</v>
      </c>
      <c r="BL383" s="18" t="s">
        <v>175</v>
      </c>
      <c r="BM383" s="216" t="s">
        <v>542</v>
      </c>
    </row>
    <row r="384" s="2" customFormat="1">
      <c r="A384" s="39"/>
      <c r="B384" s="40"/>
      <c r="C384" s="41"/>
      <c r="D384" s="218" t="s">
        <v>143</v>
      </c>
      <c r="E384" s="41"/>
      <c r="F384" s="219" t="s">
        <v>541</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143</v>
      </c>
      <c r="AU384" s="18" t="s">
        <v>82</v>
      </c>
    </row>
    <row r="385" s="2" customFormat="1">
      <c r="A385" s="39"/>
      <c r="B385" s="40"/>
      <c r="C385" s="41"/>
      <c r="D385" s="218" t="s">
        <v>146</v>
      </c>
      <c r="E385" s="41"/>
      <c r="F385" s="223" t="s">
        <v>535</v>
      </c>
      <c r="G385" s="41"/>
      <c r="H385" s="41"/>
      <c r="I385" s="220"/>
      <c r="J385" s="41"/>
      <c r="K385" s="41"/>
      <c r="L385" s="45"/>
      <c r="M385" s="221"/>
      <c r="N385" s="222"/>
      <c r="O385" s="85"/>
      <c r="P385" s="85"/>
      <c r="Q385" s="85"/>
      <c r="R385" s="85"/>
      <c r="S385" s="85"/>
      <c r="T385" s="86"/>
      <c r="U385" s="39"/>
      <c r="V385" s="39"/>
      <c r="W385" s="39"/>
      <c r="X385" s="39"/>
      <c r="Y385" s="39"/>
      <c r="Z385" s="39"/>
      <c r="AA385" s="39"/>
      <c r="AB385" s="39"/>
      <c r="AC385" s="39"/>
      <c r="AD385" s="39"/>
      <c r="AE385" s="39"/>
      <c r="AT385" s="18" t="s">
        <v>146</v>
      </c>
      <c r="AU385" s="18" t="s">
        <v>82</v>
      </c>
    </row>
    <row r="386" s="2" customFormat="1" ht="24.15" customHeight="1">
      <c r="A386" s="39"/>
      <c r="B386" s="40"/>
      <c r="C386" s="205" t="s">
        <v>543</v>
      </c>
      <c r="D386" s="205" t="s">
        <v>137</v>
      </c>
      <c r="E386" s="206" t="s">
        <v>544</v>
      </c>
      <c r="F386" s="207" t="s">
        <v>545</v>
      </c>
      <c r="G386" s="208" t="s">
        <v>140</v>
      </c>
      <c r="H386" s="209">
        <v>3.75</v>
      </c>
      <c r="I386" s="210"/>
      <c r="J386" s="211">
        <f>ROUND(I386*H386,2)</f>
        <v>0</v>
      </c>
      <c r="K386" s="207" t="s">
        <v>141</v>
      </c>
      <c r="L386" s="45"/>
      <c r="M386" s="212" t="s">
        <v>19</v>
      </c>
      <c r="N386" s="213" t="s">
        <v>43</v>
      </c>
      <c r="O386" s="85"/>
      <c r="P386" s="214">
        <f>O386*H386</f>
        <v>0</v>
      </c>
      <c r="Q386" s="214">
        <v>0</v>
      </c>
      <c r="R386" s="214">
        <f>Q386*H386</f>
        <v>0</v>
      </c>
      <c r="S386" s="214">
        <v>0</v>
      </c>
      <c r="T386" s="215">
        <f>S386*H386</f>
        <v>0</v>
      </c>
      <c r="U386" s="39"/>
      <c r="V386" s="39"/>
      <c r="W386" s="39"/>
      <c r="X386" s="39"/>
      <c r="Y386" s="39"/>
      <c r="Z386" s="39"/>
      <c r="AA386" s="39"/>
      <c r="AB386" s="39"/>
      <c r="AC386" s="39"/>
      <c r="AD386" s="39"/>
      <c r="AE386" s="39"/>
      <c r="AR386" s="216" t="s">
        <v>175</v>
      </c>
      <c r="AT386" s="216" t="s">
        <v>137</v>
      </c>
      <c r="AU386" s="216" t="s">
        <v>82</v>
      </c>
      <c r="AY386" s="18" t="s">
        <v>134</v>
      </c>
      <c r="BE386" s="217">
        <f>IF(N386="základní",J386,0)</f>
        <v>0</v>
      </c>
      <c r="BF386" s="217">
        <f>IF(N386="snížená",J386,0)</f>
        <v>0</v>
      </c>
      <c r="BG386" s="217">
        <f>IF(N386="zákl. přenesená",J386,0)</f>
        <v>0</v>
      </c>
      <c r="BH386" s="217">
        <f>IF(N386="sníž. přenesená",J386,0)</f>
        <v>0</v>
      </c>
      <c r="BI386" s="217">
        <f>IF(N386="nulová",J386,0)</f>
        <v>0</v>
      </c>
      <c r="BJ386" s="18" t="s">
        <v>80</v>
      </c>
      <c r="BK386" s="217">
        <f>ROUND(I386*H386,2)</f>
        <v>0</v>
      </c>
      <c r="BL386" s="18" t="s">
        <v>175</v>
      </c>
      <c r="BM386" s="216" t="s">
        <v>546</v>
      </c>
    </row>
    <row r="387" s="2" customFormat="1">
      <c r="A387" s="39"/>
      <c r="B387" s="40"/>
      <c r="C387" s="41"/>
      <c r="D387" s="218" t="s">
        <v>143</v>
      </c>
      <c r="E387" s="41"/>
      <c r="F387" s="219" t="s">
        <v>545</v>
      </c>
      <c r="G387" s="41"/>
      <c r="H387" s="41"/>
      <c r="I387" s="220"/>
      <c r="J387" s="41"/>
      <c r="K387" s="41"/>
      <c r="L387" s="45"/>
      <c r="M387" s="221"/>
      <c r="N387" s="222"/>
      <c r="O387" s="85"/>
      <c r="P387" s="85"/>
      <c r="Q387" s="85"/>
      <c r="R387" s="85"/>
      <c r="S387" s="85"/>
      <c r="T387" s="86"/>
      <c r="U387" s="39"/>
      <c r="V387" s="39"/>
      <c r="W387" s="39"/>
      <c r="X387" s="39"/>
      <c r="Y387" s="39"/>
      <c r="Z387" s="39"/>
      <c r="AA387" s="39"/>
      <c r="AB387" s="39"/>
      <c r="AC387" s="39"/>
      <c r="AD387" s="39"/>
      <c r="AE387" s="39"/>
      <c r="AT387" s="18" t="s">
        <v>143</v>
      </c>
      <c r="AU387" s="18" t="s">
        <v>82</v>
      </c>
    </row>
    <row r="388" s="2" customFormat="1">
      <c r="A388" s="39"/>
      <c r="B388" s="40"/>
      <c r="C388" s="41"/>
      <c r="D388" s="218" t="s">
        <v>146</v>
      </c>
      <c r="E388" s="41"/>
      <c r="F388" s="223" t="s">
        <v>547</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146</v>
      </c>
      <c r="AU388" s="18" t="s">
        <v>82</v>
      </c>
    </row>
    <row r="389" s="14" customFormat="1">
      <c r="A389" s="14"/>
      <c r="B389" s="234"/>
      <c r="C389" s="235"/>
      <c r="D389" s="218" t="s">
        <v>163</v>
      </c>
      <c r="E389" s="236" t="s">
        <v>19</v>
      </c>
      <c r="F389" s="237" t="s">
        <v>548</v>
      </c>
      <c r="G389" s="235"/>
      <c r="H389" s="238">
        <v>3.75</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163</v>
      </c>
      <c r="AU389" s="244" t="s">
        <v>82</v>
      </c>
      <c r="AV389" s="14" t="s">
        <v>82</v>
      </c>
      <c r="AW389" s="14" t="s">
        <v>31</v>
      </c>
      <c r="AX389" s="14" t="s">
        <v>72</v>
      </c>
      <c r="AY389" s="244" t="s">
        <v>134</v>
      </c>
    </row>
    <row r="390" s="15" customFormat="1">
      <c r="A390" s="15"/>
      <c r="B390" s="245"/>
      <c r="C390" s="246"/>
      <c r="D390" s="218" t="s">
        <v>163</v>
      </c>
      <c r="E390" s="247" t="s">
        <v>19</v>
      </c>
      <c r="F390" s="248" t="s">
        <v>168</v>
      </c>
      <c r="G390" s="246"/>
      <c r="H390" s="249">
        <v>3.75</v>
      </c>
      <c r="I390" s="250"/>
      <c r="J390" s="246"/>
      <c r="K390" s="246"/>
      <c r="L390" s="251"/>
      <c r="M390" s="252"/>
      <c r="N390" s="253"/>
      <c r="O390" s="253"/>
      <c r="P390" s="253"/>
      <c r="Q390" s="253"/>
      <c r="R390" s="253"/>
      <c r="S390" s="253"/>
      <c r="T390" s="254"/>
      <c r="U390" s="15"/>
      <c r="V390" s="15"/>
      <c r="W390" s="15"/>
      <c r="X390" s="15"/>
      <c r="Y390" s="15"/>
      <c r="Z390" s="15"/>
      <c r="AA390" s="15"/>
      <c r="AB390" s="15"/>
      <c r="AC390" s="15"/>
      <c r="AD390" s="15"/>
      <c r="AE390" s="15"/>
      <c r="AT390" s="255" t="s">
        <v>163</v>
      </c>
      <c r="AU390" s="255" t="s">
        <v>82</v>
      </c>
      <c r="AV390" s="15" t="s">
        <v>142</v>
      </c>
      <c r="AW390" s="15" t="s">
        <v>31</v>
      </c>
      <c r="AX390" s="15" t="s">
        <v>80</v>
      </c>
      <c r="AY390" s="255" t="s">
        <v>134</v>
      </c>
    </row>
    <row r="391" s="2" customFormat="1" ht="16.5" customHeight="1">
      <c r="A391" s="39"/>
      <c r="B391" s="40"/>
      <c r="C391" s="256" t="s">
        <v>352</v>
      </c>
      <c r="D391" s="256" t="s">
        <v>316</v>
      </c>
      <c r="E391" s="257" t="s">
        <v>549</v>
      </c>
      <c r="F391" s="258" t="s">
        <v>550</v>
      </c>
      <c r="G391" s="259" t="s">
        <v>140</v>
      </c>
      <c r="H391" s="260">
        <v>3.75</v>
      </c>
      <c r="I391" s="261"/>
      <c r="J391" s="262">
        <f>ROUND(I391*H391,2)</f>
        <v>0</v>
      </c>
      <c r="K391" s="258" t="s">
        <v>141</v>
      </c>
      <c r="L391" s="263"/>
      <c r="M391" s="264" t="s">
        <v>19</v>
      </c>
      <c r="N391" s="265" t="s">
        <v>43</v>
      </c>
      <c r="O391" s="85"/>
      <c r="P391" s="214">
        <f>O391*H391</f>
        <v>0</v>
      </c>
      <c r="Q391" s="214">
        <v>0</v>
      </c>
      <c r="R391" s="214">
        <f>Q391*H391</f>
        <v>0</v>
      </c>
      <c r="S391" s="214">
        <v>0</v>
      </c>
      <c r="T391" s="215">
        <f>S391*H391</f>
        <v>0</v>
      </c>
      <c r="U391" s="39"/>
      <c r="V391" s="39"/>
      <c r="W391" s="39"/>
      <c r="X391" s="39"/>
      <c r="Y391" s="39"/>
      <c r="Z391" s="39"/>
      <c r="AA391" s="39"/>
      <c r="AB391" s="39"/>
      <c r="AC391" s="39"/>
      <c r="AD391" s="39"/>
      <c r="AE391" s="39"/>
      <c r="AR391" s="216" t="s">
        <v>212</v>
      </c>
      <c r="AT391" s="216" t="s">
        <v>316</v>
      </c>
      <c r="AU391" s="216" t="s">
        <v>82</v>
      </c>
      <c r="AY391" s="18" t="s">
        <v>134</v>
      </c>
      <c r="BE391" s="217">
        <f>IF(N391="základní",J391,0)</f>
        <v>0</v>
      </c>
      <c r="BF391" s="217">
        <f>IF(N391="snížená",J391,0)</f>
        <v>0</v>
      </c>
      <c r="BG391" s="217">
        <f>IF(N391="zákl. přenesená",J391,0)</f>
        <v>0</v>
      </c>
      <c r="BH391" s="217">
        <f>IF(N391="sníž. přenesená",J391,0)</f>
        <v>0</v>
      </c>
      <c r="BI391" s="217">
        <f>IF(N391="nulová",J391,0)</f>
        <v>0</v>
      </c>
      <c r="BJ391" s="18" t="s">
        <v>80</v>
      </c>
      <c r="BK391" s="217">
        <f>ROUND(I391*H391,2)</f>
        <v>0</v>
      </c>
      <c r="BL391" s="18" t="s">
        <v>175</v>
      </c>
      <c r="BM391" s="216" t="s">
        <v>551</v>
      </c>
    </row>
    <row r="392" s="2" customFormat="1">
      <c r="A392" s="39"/>
      <c r="B392" s="40"/>
      <c r="C392" s="41"/>
      <c r="D392" s="218" t="s">
        <v>143</v>
      </c>
      <c r="E392" s="41"/>
      <c r="F392" s="219" t="s">
        <v>550</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143</v>
      </c>
      <c r="AU392" s="18" t="s">
        <v>82</v>
      </c>
    </row>
    <row r="393" s="2" customFormat="1" ht="21.75" customHeight="1">
      <c r="A393" s="39"/>
      <c r="B393" s="40"/>
      <c r="C393" s="205" t="s">
        <v>552</v>
      </c>
      <c r="D393" s="205" t="s">
        <v>137</v>
      </c>
      <c r="E393" s="206" t="s">
        <v>553</v>
      </c>
      <c r="F393" s="207" t="s">
        <v>554</v>
      </c>
      <c r="G393" s="208" t="s">
        <v>140</v>
      </c>
      <c r="H393" s="209">
        <v>3.75</v>
      </c>
      <c r="I393" s="210"/>
      <c r="J393" s="211">
        <f>ROUND(I393*H393,2)</f>
        <v>0</v>
      </c>
      <c r="K393" s="207" t="s">
        <v>141</v>
      </c>
      <c r="L393" s="45"/>
      <c r="M393" s="212" t="s">
        <v>19</v>
      </c>
      <c r="N393" s="213" t="s">
        <v>43</v>
      </c>
      <c r="O393" s="85"/>
      <c r="P393" s="214">
        <f>O393*H393</f>
        <v>0</v>
      </c>
      <c r="Q393" s="214">
        <v>0</v>
      </c>
      <c r="R393" s="214">
        <f>Q393*H393</f>
        <v>0</v>
      </c>
      <c r="S393" s="214">
        <v>0</v>
      </c>
      <c r="T393" s="215">
        <f>S393*H393</f>
        <v>0</v>
      </c>
      <c r="U393" s="39"/>
      <c r="V393" s="39"/>
      <c r="W393" s="39"/>
      <c r="X393" s="39"/>
      <c r="Y393" s="39"/>
      <c r="Z393" s="39"/>
      <c r="AA393" s="39"/>
      <c r="AB393" s="39"/>
      <c r="AC393" s="39"/>
      <c r="AD393" s="39"/>
      <c r="AE393" s="39"/>
      <c r="AR393" s="216" t="s">
        <v>175</v>
      </c>
      <c r="AT393" s="216" t="s">
        <v>137</v>
      </c>
      <c r="AU393" s="216" t="s">
        <v>82</v>
      </c>
      <c r="AY393" s="18" t="s">
        <v>134</v>
      </c>
      <c r="BE393" s="217">
        <f>IF(N393="základní",J393,0)</f>
        <v>0</v>
      </c>
      <c r="BF393" s="217">
        <f>IF(N393="snížená",J393,0)</f>
        <v>0</v>
      </c>
      <c r="BG393" s="217">
        <f>IF(N393="zákl. přenesená",J393,0)</f>
        <v>0</v>
      </c>
      <c r="BH393" s="217">
        <f>IF(N393="sníž. přenesená",J393,0)</f>
        <v>0</v>
      </c>
      <c r="BI393" s="217">
        <f>IF(N393="nulová",J393,0)</f>
        <v>0</v>
      </c>
      <c r="BJ393" s="18" t="s">
        <v>80</v>
      </c>
      <c r="BK393" s="217">
        <f>ROUND(I393*H393,2)</f>
        <v>0</v>
      </c>
      <c r="BL393" s="18" t="s">
        <v>175</v>
      </c>
      <c r="BM393" s="216" t="s">
        <v>555</v>
      </c>
    </row>
    <row r="394" s="2" customFormat="1">
      <c r="A394" s="39"/>
      <c r="B394" s="40"/>
      <c r="C394" s="41"/>
      <c r="D394" s="218" t="s">
        <v>143</v>
      </c>
      <c r="E394" s="41"/>
      <c r="F394" s="219" t="s">
        <v>554</v>
      </c>
      <c r="G394" s="41"/>
      <c r="H394" s="41"/>
      <c r="I394" s="220"/>
      <c r="J394" s="41"/>
      <c r="K394" s="41"/>
      <c r="L394" s="45"/>
      <c r="M394" s="221"/>
      <c r="N394" s="222"/>
      <c r="O394" s="85"/>
      <c r="P394" s="85"/>
      <c r="Q394" s="85"/>
      <c r="R394" s="85"/>
      <c r="S394" s="85"/>
      <c r="T394" s="86"/>
      <c r="U394" s="39"/>
      <c r="V394" s="39"/>
      <c r="W394" s="39"/>
      <c r="X394" s="39"/>
      <c r="Y394" s="39"/>
      <c r="Z394" s="39"/>
      <c r="AA394" s="39"/>
      <c r="AB394" s="39"/>
      <c r="AC394" s="39"/>
      <c r="AD394" s="39"/>
      <c r="AE394" s="39"/>
      <c r="AT394" s="18" t="s">
        <v>143</v>
      </c>
      <c r="AU394" s="18" t="s">
        <v>82</v>
      </c>
    </row>
    <row r="395" s="2" customFormat="1">
      <c r="A395" s="39"/>
      <c r="B395" s="40"/>
      <c r="C395" s="41"/>
      <c r="D395" s="218" t="s">
        <v>146</v>
      </c>
      <c r="E395" s="41"/>
      <c r="F395" s="223" t="s">
        <v>547</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146</v>
      </c>
      <c r="AU395" s="18" t="s">
        <v>82</v>
      </c>
    </row>
    <row r="396" s="2" customFormat="1" ht="16.5" customHeight="1">
      <c r="A396" s="39"/>
      <c r="B396" s="40"/>
      <c r="C396" s="205" t="s">
        <v>357</v>
      </c>
      <c r="D396" s="205" t="s">
        <v>137</v>
      </c>
      <c r="E396" s="206" t="s">
        <v>556</v>
      </c>
      <c r="F396" s="207" t="s">
        <v>557</v>
      </c>
      <c r="G396" s="208" t="s">
        <v>251</v>
      </c>
      <c r="H396" s="209">
        <v>4</v>
      </c>
      <c r="I396" s="210"/>
      <c r="J396" s="211">
        <f>ROUND(I396*H396,2)</f>
        <v>0</v>
      </c>
      <c r="K396" s="207" t="s">
        <v>141</v>
      </c>
      <c r="L396" s="45"/>
      <c r="M396" s="212" t="s">
        <v>19</v>
      </c>
      <c r="N396" s="213" t="s">
        <v>43</v>
      </c>
      <c r="O396" s="85"/>
      <c r="P396" s="214">
        <f>O396*H396</f>
        <v>0</v>
      </c>
      <c r="Q396" s="214">
        <v>0</v>
      </c>
      <c r="R396" s="214">
        <f>Q396*H396</f>
        <v>0</v>
      </c>
      <c r="S396" s="214">
        <v>0</v>
      </c>
      <c r="T396" s="215">
        <f>S396*H396</f>
        <v>0</v>
      </c>
      <c r="U396" s="39"/>
      <c r="V396" s="39"/>
      <c r="W396" s="39"/>
      <c r="X396" s="39"/>
      <c r="Y396" s="39"/>
      <c r="Z396" s="39"/>
      <c r="AA396" s="39"/>
      <c r="AB396" s="39"/>
      <c r="AC396" s="39"/>
      <c r="AD396" s="39"/>
      <c r="AE396" s="39"/>
      <c r="AR396" s="216" t="s">
        <v>175</v>
      </c>
      <c r="AT396" s="216" t="s">
        <v>137</v>
      </c>
      <c r="AU396" s="216" t="s">
        <v>82</v>
      </c>
      <c r="AY396" s="18" t="s">
        <v>134</v>
      </c>
      <c r="BE396" s="217">
        <f>IF(N396="základní",J396,0)</f>
        <v>0</v>
      </c>
      <c r="BF396" s="217">
        <f>IF(N396="snížená",J396,0)</f>
        <v>0</v>
      </c>
      <c r="BG396" s="217">
        <f>IF(N396="zákl. přenesená",J396,0)</f>
        <v>0</v>
      </c>
      <c r="BH396" s="217">
        <f>IF(N396="sníž. přenesená",J396,0)</f>
        <v>0</v>
      </c>
      <c r="BI396" s="217">
        <f>IF(N396="nulová",J396,0)</f>
        <v>0</v>
      </c>
      <c r="BJ396" s="18" t="s">
        <v>80</v>
      </c>
      <c r="BK396" s="217">
        <f>ROUND(I396*H396,2)</f>
        <v>0</v>
      </c>
      <c r="BL396" s="18" t="s">
        <v>175</v>
      </c>
      <c r="BM396" s="216" t="s">
        <v>558</v>
      </c>
    </row>
    <row r="397" s="2" customFormat="1">
      <c r="A397" s="39"/>
      <c r="B397" s="40"/>
      <c r="C397" s="41"/>
      <c r="D397" s="218" t="s">
        <v>143</v>
      </c>
      <c r="E397" s="41"/>
      <c r="F397" s="219" t="s">
        <v>557</v>
      </c>
      <c r="G397" s="41"/>
      <c r="H397" s="41"/>
      <c r="I397" s="220"/>
      <c r="J397" s="41"/>
      <c r="K397" s="41"/>
      <c r="L397" s="45"/>
      <c r="M397" s="221"/>
      <c r="N397" s="222"/>
      <c r="O397" s="85"/>
      <c r="P397" s="85"/>
      <c r="Q397" s="85"/>
      <c r="R397" s="85"/>
      <c r="S397" s="85"/>
      <c r="T397" s="86"/>
      <c r="U397" s="39"/>
      <c r="V397" s="39"/>
      <c r="W397" s="39"/>
      <c r="X397" s="39"/>
      <c r="Y397" s="39"/>
      <c r="Z397" s="39"/>
      <c r="AA397" s="39"/>
      <c r="AB397" s="39"/>
      <c r="AC397" s="39"/>
      <c r="AD397" s="39"/>
      <c r="AE397" s="39"/>
      <c r="AT397" s="18" t="s">
        <v>143</v>
      </c>
      <c r="AU397" s="18" t="s">
        <v>82</v>
      </c>
    </row>
    <row r="398" s="2" customFormat="1">
      <c r="A398" s="39"/>
      <c r="B398" s="40"/>
      <c r="C398" s="41"/>
      <c r="D398" s="218" t="s">
        <v>146</v>
      </c>
      <c r="E398" s="41"/>
      <c r="F398" s="223" t="s">
        <v>559</v>
      </c>
      <c r="G398" s="41"/>
      <c r="H398" s="41"/>
      <c r="I398" s="220"/>
      <c r="J398" s="41"/>
      <c r="K398" s="41"/>
      <c r="L398" s="45"/>
      <c r="M398" s="221"/>
      <c r="N398" s="222"/>
      <c r="O398" s="85"/>
      <c r="P398" s="85"/>
      <c r="Q398" s="85"/>
      <c r="R398" s="85"/>
      <c r="S398" s="85"/>
      <c r="T398" s="86"/>
      <c r="U398" s="39"/>
      <c r="V398" s="39"/>
      <c r="W398" s="39"/>
      <c r="X398" s="39"/>
      <c r="Y398" s="39"/>
      <c r="Z398" s="39"/>
      <c r="AA398" s="39"/>
      <c r="AB398" s="39"/>
      <c r="AC398" s="39"/>
      <c r="AD398" s="39"/>
      <c r="AE398" s="39"/>
      <c r="AT398" s="18" t="s">
        <v>146</v>
      </c>
      <c r="AU398" s="18" t="s">
        <v>82</v>
      </c>
    </row>
    <row r="399" s="2" customFormat="1" ht="21.75" customHeight="1">
      <c r="A399" s="39"/>
      <c r="B399" s="40"/>
      <c r="C399" s="205" t="s">
        <v>560</v>
      </c>
      <c r="D399" s="205" t="s">
        <v>137</v>
      </c>
      <c r="E399" s="206" t="s">
        <v>561</v>
      </c>
      <c r="F399" s="207" t="s">
        <v>562</v>
      </c>
      <c r="G399" s="208" t="s">
        <v>251</v>
      </c>
      <c r="H399" s="209">
        <v>2</v>
      </c>
      <c r="I399" s="210"/>
      <c r="J399" s="211">
        <f>ROUND(I399*H399,2)</f>
        <v>0</v>
      </c>
      <c r="K399" s="207" t="s">
        <v>141</v>
      </c>
      <c r="L399" s="45"/>
      <c r="M399" s="212" t="s">
        <v>19</v>
      </c>
      <c r="N399" s="213" t="s">
        <v>43</v>
      </c>
      <c r="O399" s="85"/>
      <c r="P399" s="214">
        <f>O399*H399</f>
        <v>0</v>
      </c>
      <c r="Q399" s="214">
        <v>0</v>
      </c>
      <c r="R399" s="214">
        <f>Q399*H399</f>
        <v>0</v>
      </c>
      <c r="S399" s="214">
        <v>0</v>
      </c>
      <c r="T399" s="215">
        <f>S399*H399</f>
        <v>0</v>
      </c>
      <c r="U399" s="39"/>
      <c r="V399" s="39"/>
      <c r="W399" s="39"/>
      <c r="X399" s="39"/>
      <c r="Y399" s="39"/>
      <c r="Z399" s="39"/>
      <c r="AA399" s="39"/>
      <c r="AB399" s="39"/>
      <c r="AC399" s="39"/>
      <c r="AD399" s="39"/>
      <c r="AE399" s="39"/>
      <c r="AR399" s="216" t="s">
        <v>175</v>
      </c>
      <c r="AT399" s="216" t="s">
        <v>137</v>
      </c>
      <c r="AU399" s="216" t="s">
        <v>82</v>
      </c>
      <c r="AY399" s="18" t="s">
        <v>134</v>
      </c>
      <c r="BE399" s="217">
        <f>IF(N399="základní",J399,0)</f>
        <v>0</v>
      </c>
      <c r="BF399" s="217">
        <f>IF(N399="snížená",J399,0)</f>
        <v>0</v>
      </c>
      <c r="BG399" s="217">
        <f>IF(N399="zákl. přenesená",J399,0)</f>
        <v>0</v>
      </c>
      <c r="BH399" s="217">
        <f>IF(N399="sníž. přenesená",J399,0)</f>
        <v>0</v>
      </c>
      <c r="BI399" s="217">
        <f>IF(N399="nulová",J399,0)</f>
        <v>0</v>
      </c>
      <c r="BJ399" s="18" t="s">
        <v>80</v>
      </c>
      <c r="BK399" s="217">
        <f>ROUND(I399*H399,2)</f>
        <v>0</v>
      </c>
      <c r="BL399" s="18" t="s">
        <v>175</v>
      </c>
      <c r="BM399" s="216" t="s">
        <v>563</v>
      </c>
    </row>
    <row r="400" s="2" customFormat="1">
      <c r="A400" s="39"/>
      <c r="B400" s="40"/>
      <c r="C400" s="41"/>
      <c r="D400" s="218" t="s">
        <v>143</v>
      </c>
      <c r="E400" s="41"/>
      <c r="F400" s="219" t="s">
        <v>562</v>
      </c>
      <c r="G400" s="41"/>
      <c r="H400" s="41"/>
      <c r="I400" s="220"/>
      <c r="J400" s="41"/>
      <c r="K400" s="41"/>
      <c r="L400" s="45"/>
      <c r="M400" s="221"/>
      <c r="N400" s="222"/>
      <c r="O400" s="85"/>
      <c r="P400" s="85"/>
      <c r="Q400" s="85"/>
      <c r="R400" s="85"/>
      <c r="S400" s="85"/>
      <c r="T400" s="86"/>
      <c r="U400" s="39"/>
      <c r="V400" s="39"/>
      <c r="W400" s="39"/>
      <c r="X400" s="39"/>
      <c r="Y400" s="39"/>
      <c r="Z400" s="39"/>
      <c r="AA400" s="39"/>
      <c r="AB400" s="39"/>
      <c r="AC400" s="39"/>
      <c r="AD400" s="39"/>
      <c r="AE400" s="39"/>
      <c r="AT400" s="18" t="s">
        <v>143</v>
      </c>
      <c r="AU400" s="18" t="s">
        <v>82</v>
      </c>
    </row>
    <row r="401" s="2" customFormat="1">
      <c r="A401" s="39"/>
      <c r="B401" s="40"/>
      <c r="C401" s="41"/>
      <c r="D401" s="218" t="s">
        <v>146</v>
      </c>
      <c r="E401" s="41"/>
      <c r="F401" s="223" t="s">
        <v>559</v>
      </c>
      <c r="G401" s="41"/>
      <c r="H401" s="41"/>
      <c r="I401" s="220"/>
      <c r="J401" s="41"/>
      <c r="K401" s="41"/>
      <c r="L401" s="45"/>
      <c r="M401" s="221"/>
      <c r="N401" s="222"/>
      <c r="O401" s="85"/>
      <c r="P401" s="85"/>
      <c r="Q401" s="85"/>
      <c r="R401" s="85"/>
      <c r="S401" s="85"/>
      <c r="T401" s="86"/>
      <c r="U401" s="39"/>
      <c r="V401" s="39"/>
      <c r="W401" s="39"/>
      <c r="X401" s="39"/>
      <c r="Y401" s="39"/>
      <c r="Z401" s="39"/>
      <c r="AA401" s="39"/>
      <c r="AB401" s="39"/>
      <c r="AC401" s="39"/>
      <c r="AD401" s="39"/>
      <c r="AE401" s="39"/>
      <c r="AT401" s="18" t="s">
        <v>146</v>
      </c>
      <c r="AU401" s="18" t="s">
        <v>82</v>
      </c>
    </row>
    <row r="402" s="2" customFormat="1" ht="24.15" customHeight="1">
      <c r="A402" s="39"/>
      <c r="B402" s="40"/>
      <c r="C402" s="205" t="s">
        <v>363</v>
      </c>
      <c r="D402" s="205" t="s">
        <v>137</v>
      </c>
      <c r="E402" s="206" t="s">
        <v>564</v>
      </c>
      <c r="F402" s="207" t="s">
        <v>565</v>
      </c>
      <c r="G402" s="208" t="s">
        <v>220</v>
      </c>
      <c r="H402" s="209">
        <v>0.084000000000000005</v>
      </c>
      <c r="I402" s="210"/>
      <c r="J402" s="211">
        <f>ROUND(I402*H402,2)</f>
        <v>0</v>
      </c>
      <c r="K402" s="207" t="s">
        <v>141</v>
      </c>
      <c r="L402" s="45"/>
      <c r="M402" s="212" t="s">
        <v>19</v>
      </c>
      <c r="N402" s="213" t="s">
        <v>43</v>
      </c>
      <c r="O402" s="85"/>
      <c r="P402" s="214">
        <f>O402*H402</f>
        <v>0</v>
      </c>
      <c r="Q402" s="214">
        <v>0</v>
      </c>
      <c r="R402" s="214">
        <f>Q402*H402</f>
        <v>0</v>
      </c>
      <c r="S402" s="214">
        <v>0</v>
      </c>
      <c r="T402" s="215">
        <f>S402*H402</f>
        <v>0</v>
      </c>
      <c r="U402" s="39"/>
      <c r="V402" s="39"/>
      <c r="W402" s="39"/>
      <c r="X402" s="39"/>
      <c r="Y402" s="39"/>
      <c r="Z402" s="39"/>
      <c r="AA402" s="39"/>
      <c r="AB402" s="39"/>
      <c r="AC402" s="39"/>
      <c r="AD402" s="39"/>
      <c r="AE402" s="39"/>
      <c r="AR402" s="216" t="s">
        <v>175</v>
      </c>
      <c r="AT402" s="216" t="s">
        <v>137</v>
      </c>
      <c r="AU402" s="216" t="s">
        <v>82</v>
      </c>
      <c r="AY402" s="18" t="s">
        <v>134</v>
      </c>
      <c r="BE402" s="217">
        <f>IF(N402="základní",J402,0)</f>
        <v>0</v>
      </c>
      <c r="BF402" s="217">
        <f>IF(N402="snížená",J402,0)</f>
        <v>0</v>
      </c>
      <c r="BG402" s="217">
        <f>IF(N402="zákl. přenesená",J402,0)</f>
        <v>0</v>
      </c>
      <c r="BH402" s="217">
        <f>IF(N402="sníž. přenesená",J402,0)</f>
        <v>0</v>
      </c>
      <c r="BI402" s="217">
        <f>IF(N402="nulová",J402,0)</f>
        <v>0</v>
      </c>
      <c r="BJ402" s="18" t="s">
        <v>80</v>
      </c>
      <c r="BK402" s="217">
        <f>ROUND(I402*H402,2)</f>
        <v>0</v>
      </c>
      <c r="BL402" s="18" t="s">
        <v>175</v>
      </c>
      <c r="BM402" s="216" t="s">
        <v>566</v>
      </c>
    </row>
    <row r="403" s="2" customFormat="1">
      <c r="A403" s="39"/>
      <c r="B403" s="40"/>
      <c r="C403" s="41"/>
      <c r="D403" s="218" t="s">
        <v>143</v>
      </c>
      <c r="E403" s="41"/>
      <c r="F403" s="219" t="s">
        <v>565</v>
      </c>
      <c r="G403" s="41"/>
      <c r="H403" s="41"/>
      <c r="I403" s="220"/>
      <c r="J403" s="41"/>
      <c r="K403" s="41"/>
      <c r="L403" s="45"/>
      <c r="M403" s="221"/>
      <c r="N403" s="222"/>
      <c r="O403" s="85"/>
      <c r="P403" s="85"/>
      <c r="Q403" s="85"/>
      <c r="R403" s="85"/>
      <c r="S403" s="85"/>
      <c r="T403" s="86"/>
      <c r="U403" s="39"/>
      <c r="V403" s="39"/>
      <c r="W403" s="39"/>
      <c r="X403" s="39"/>
      <c r="Y403" s="39"/>
      <c r="Z403" s="39"/>
      <c r="AA403" s="39"/>
      <c r="AB403" s="39"/>
      <c r="AC403" s="39"/>
      <c r="AD403" s="39"/>
      <c r="AE403" s="39"/>
      <c r="AT403" s="18" t="s">
        <v>143</v>
      </c>
      <c r="AU403" s="18" t="s">
        <v>82</v>
      </c>
    </row>
    <row r="404" s="2" customFormat="1">
      <c r="A404" s="39"/>
      <c r="B404" s="40"/>
      <c r="C404" s="41"/>
      <c r="D404" s="218" t="s">
        <v>146</v>
      </c>
      <c r="E404" s="41"/>
      <c r="F404" s="223" t="s">
        <v>271</v>
      </c>
      <c r="G404" s="41"/>
      <c r="H404" s="41"/>
      <c r="I404" s="220"/>
      <c r="J404" s="41"/>
      <c r="K404" s="41"/>
      <c r="L404" s="45"/>
      <c r="M404" s="221"/>
      <c r="N404" s="222"/>
      <c r="O404" s="85"/>
      <c r="P404" s="85"/>
      <c r="Q404" s="85"/>
      <c r="R404" s="85"/>
      <c r="S404" s="85"/>
      <c r="T404" s="86"/>
      <c r="U404" s="39"/>
      <c r="V404" s="39"/>
      <c r="W404" s="39"/>
      <c r="X404" s="39"/>
      <c r="Y404" s="39"/>
      <c r="Z404" s="39"/>
      <c r="AA404" s="39"/>
      <c r="AB404" s="39"/>
      <c r="AC404" s="39"/>
      <c r="AD404" s="39"/>
      <c r="AE404" s="39"/>
      <c r="AT404" s="18" t="s">
        <v>146</v>
      </c>
      <c r="AU404" s="18" t="s">
        <v>82</v>
      </c>
    </row>
    <row r="405" s="12" customFormat="1" ht="22.8" customHeight="1">
      <c r="A405" s="12"/>
      <c r="B405" s="189"/>
      <c r="C405" s="190"/>
      <c r="D405" s="191" t="s">
        <v>71</v>
      </c>
      <c r="E405" s="203" t="s">
        <v>567</v>
      </c>
      <c r="F405" s="203" t="s">
        <v>568</v>
      </c>
      <c r="G405" s="190"/>
      <c r="H405" s="190"/>
      <c r="I405" s="193"/>
      <c r="J405" s="204">
        <f>BK405</f>
        <v>0</v>
      </c>
      <c r="K405" s="190"/>
      <c r="L405" s="195"/>
      <c r="M405" s="196"/>
      <c r="N405" s="197"/>
      <c r="O405" s="197"/>
      <c r="P405" s="198">
        <f>SUM(P406:P448)</f>
        <v>0</v>
      </c>
      <c r="Q405" s="197"/>
      <c r="R405" s="198">
        <f>SUM(R406:R448)</f>
        <v>0</v>
      </c>
      <c r="S405" s="197"/>
      <c r="T405" s="199">
        <f>SUM(T406:T448)</f>
        <v>0</v>
      </c>
      <c r="U405" s="12"/>
      <c r="V405" s="12"/>
      <c r="W405" s="12"/>
      <c r="X405" s="12"/>
      <c r="Y405" s="12"/>
      <c r="Z405" s="12"/>
      <c r="AA405" s="12"/>
      <c r="AB405" s="12"/>
      <c r="AC405" s="12"/>
      <c r="AD405" s="12"/>
      <c r="AE405" s="12"/>
      <c r="AR405" s="200" t="s">
        <v>82</v>
      </c>
      <c r="AT405" s="201" t="s">
        <v>71</v>
      </c>
      <c r="AU405" s="201" t="s">
        <v>80</v>
      </c>
      <c r="AY405" s="200" t="s">
        <v>134</v>
      </c>
      <c r="BK405" s="202">
        <f>SUM(BK406:BK448)</f>
        <v>0</v>
      </c>
    </row>
    <row r="406" s="2" customFormat="1" ht="21.75" customHeight="1">
      <c r="A406" s="39"/>
      <c r="B406" s="40"/>
      <c r="C406" s="205" t="s">
        <v>569</v>
      </c>
      <c r="D406" s="205" t="s">
        <v>137</v>
      </c>
      <c r="E406" s="206" t="s">
        <v>570</v>
      </c>
      <c r="F406" s="207" t="s">
        <v>571</v>
      </c>
      <c r="G406" s="208" t="s">
        <v>140</v>
      </c>
      <c r="H406" s="209">
        <v>2.4249999999999998</v>
      </c>
      <c r="I406" s="210"/>
      <c r="J406" s="211">
        <f>ROUND(I406*H406,2)</f>
        <v>0</v>
      </c>
      <c r="K406" s="207" t="s">
        <v>141</v>
      </c>
      <c r="L406" s="45"/>
      <c r="M406" s="212" t="s">
        <v>19</v>
      </c>
      <c r="N406" s="213" t="s">
        <v>43</v>
      </c>
      <c r="O406" s="85"/>
      <c r="P406" s="214">
        <f>O406*H406</f>
        <v>0</v>
      </c>
      <c r="Q406" s="214">
        <v>0</v>
      </c>
      <c r="R406" s="214">
        <f>Q406*H406</f>
        <v>0</v>
      </c>
      <c r="S406" s="214">
        <v>0</v>
      </c>
      <c r="T406" s="215">
        <f>S406*H406</f>
        <v>0</v>
      </c>
      <c r="U406" s="39"/>
      <c r="V406" s="39"/>
      <c r="W406" s="39"/>
      <c r="X406" s="39"/>
      <c r="Y406" s="39"/>
      <c r="Z406" s="39"/>
      <c r="AA406" s="39"/>
      <c r="AB406" s="39"/>
      <c r="AC406" s="39"/>
      <c r="AD406" s="39"/>
      <c r="AE406" s="39"/>
      <c r="AR406" s="216" t="s">
        <v>175</v>
      </c>
      <c r="AT406" s="216" t="s">
        <v>137</v>
      </c>
      <c r="AU406" s="216" t="s">
        <v>82</v>
      </c>
      <c r="AY406" s="18" t="s">
        <v>134</v>
      </c>
      <c r="BE406" s="217">
        <f>IF(N406="základní",J406,0)</f>
        <v>0</v>
      </c>
      <c r="BF406" s="217">
        <f>IF(N406="snížená",J406,0)</f>
        <v>0</v>
      </c>
      <c r="BG406" s="217">
        <f>IF(N406="zákl. přenesená",J406,0)</f>
        <v>0</v>
      </c>
      <c r="BH406" s="217">
        <f>IF(N406="sníž. přenesená",J406,0)</f>
        <v>0</v>
      </c>
      <c r="BI406" s="217">
        <f>IF(N406="nulová",J406,0)</f>
        <v>0</v>
      </c>
      <c r="BJ406" s="18" t="s">
        <v>80</v>
      </c>
      <c r="BK406" s="217">
        <f>ROUND(I406*H406,2)</f>
        <v>0</v>
      </c>
      <c r="BL406" s="18" t="s">
        <v>175</v>
      </c>
      <c r="BM406" s="216" t="s">
        <v>572</v>
      </c>
    </row>
    <row r="407" s="2" customFormat="1">
      <c r="A407" s="39"/>
      <c r="B407" s="40"/>
      <c r="C407" s="41"/>
      <c r="D407" s="218" t="s">
        <v>143</v>
      </c>
      <c r="E407" s="41"/>
      <c r="F407" s="219" t="s">
        <v>571</v>
      </c>
      <c r="G407" s="41"/>
      <c r="H407" s="41"/>
      <c r="I407" s="220"/>
      <c r="J407" s="41"/>
      <c r="K407" s="41"/>
      <c r="L407" s="45"/>
      <c r="M407" s="221"/>
      <c r="N407" s="222"/>
      <c r="O407" s="85"/>
      <c r="P407" s="85"/>
      <c r="Q407" s="85"/>
      <c r="R407" s="85"/>
      <c r="S407" s="85"/>
      <c r="T407" s="86"/>
      <c r="U407" s="39"/>
      <c r="V407" s="39"/>
      <c r="W407" s="39"/>
      <c r="X407" s="39"/>
      <c r="Y407" s="39"/>
      <c r="Z407" s="39"/>
      <c r="AA407" s="39"/>
      <c r="AB407" s="39"/>
      <c r="AC407" s="39"/>
      <c r="AD407" s="39"/>
      <c r="AE407" s="39"/>
      <c r="AT407" s="18" t="s">
        <v>143</v>
      </c>
      <c r="AU407" s="18" t="s">
        <v>82</v>
      </c>
    </row>
    <row r="408" s="2" customFormat="1" ht="16.5" customHeight="1">
      <c r="A408" s="39"/>
      <c r="B408" s="40"/>
      <c r="C408" s="205" t="s">
        <v>367</v>
      </c>
      <c r="D408" s="205" t="s">
        <v>137</v>
      </c>
      <c r="E408" s="206" t="s">
        <v>573</v>
      </c>
      <c r="F408" s="207" t="s">
        <v>574</v>
      </c>
      <c r="G408" s="208" t="s">
        <v>140</v>
      </c>
      <c r="H408" s="209">
        <v>2.4249999999999998</v>
      </c>
      <c r="I408" s="210"/>
      <c r="J408" s="211">
        <f>ROUND(I408*H408,2)</f>
        <v>0</v>
      </c>
      <c r="K408" s="207" t="s">
        <v>141</v>
      </c>
      <c r="L408" s="45"/>
      <c r="M408" s="212" t="s">
        <v>19</v>
      </c>
      <c r="N408" s="213" t="s">
        <v>43</v>
      </c>
      <c r="O408" s="85"/>
      <c r="P408" s="214">
        <f>O408*H408</f>
        <v>0</v>
      </c>
      <c r="Q408" s="214">
        <v>0</v>
      </c>
      <c r="R408" s="214">
        <f>Q408*H408</f>
        <v>0</v>
      </c>
      <c r="S408" s="214">
        <v>0</v>
      </c>
      <c r="T408" s="215">
        <f>S408*H408</f>
        <v>0</v>
      </c>
      <c r="U408" s="39"/>
      <c r="V408" s="39"/>
      <c r="W408" s="39"/>
      <c r="X408" s="39"/>
      <c r="Y408" s="39"/>
      <c r="Z408" s="39"/>
      <c r="AA408" s="39"/>
      <c r="AB408" s="39"/>
      <c r="AC408" s="39"/>
      <c r="AD408" s="39"/>
      <c r="AE408" s="39"/>
      <c r="AR408" s="216" t="s">
        <v>175</v>
      </c>
      <c r="AT408" s="216" t="s">
        <v>137</v>
      </c>
      <c r="AU408" s="216" t="s">
        <v>82</v>
      </c>
      <c r="AY408" s="18" t="s">
        <v>134</v>
      </c>
      <c r="BE408" s="217">
        <f>IF(N408="základní",J408,0)</f>
        <v>0</v>
      </c>
      <c r="BF408" s="217">
        <f>IF(N408="snížená",J408,0)</f>
        <v>0</v>
      </c>
      <c r="BG408" s="217">
        <f>IF(N408="zákl. přenesená",J408,0)</f>
        <v>0</v>
      </c>
      <c r="BH408" s="217">
        <f>IF(N408="sníž. přenesená",J408,0)</f>
        <v>0</v>
      </c>
      <c r="BI408" s="217">
        <f>IF(N408="nulová",J408,0)</f>
        <v>0</v>
      </c>
      <c r="BJ408" s="18" t="s">
        <v>80</v>
      </c>
      <c r="BK408" s="217">
        <f>ROUND(I408*H408,2)</f>
        <v>0</v>
      </c>
      <c r="BL408" s="18" t="s">
        <v>175</v>
      </c>
      <c r="BM408" s="216" t="s">
        <v>575</v>
      </c>
    </row>
    <row r="409" s="2" customFormat="1">
      <c r="A409" s="39"/>
      <c r="B409" s="40"/>
      <c r="C409" s="41"/>
      <c r="D409" s="218" t="s">
        <v>143</v>
      </c>
      <c r="E409" s="41"/>
      <c r="F409" s="219" t="s">
        <v>574</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143</v>
      </c>
      <c r="AU409" s="18" t="s">
        <v>82</v>
      </c>
    </row>
    <row r="410" s="2" customFormat="1" ht="16.5" customHeight="1">
      <c r="A410" s="39"/>
      <c r="B410" s="40"/>
      <c r="C410" s="205" t="s">
        <v>576</v>
      </c>
      <c r="D410" s="205" t="s">
        <v>137</v>
      </c>
      <c r="E410" s="206" t="s">
        <v>577</v>
      </c>
      <c r="F410" s="207" t="s">
        <v>578</v>
      </c>
      <c r="G410" s="208" t="s">
        <v>140</v>
      </c>
      <c r="H410" s="209">
        <v>2.4249999999999998</v>
      </c>
      <c r="I410" s="210"/>
      <c r="J410" s="211">
        <f>ROUND(I410*H410,2)</f>
        <v>0</v>
      </c>
      <c r="K410" s="207" t="s">
        <v>141</v>
      </c>
      <c r="L410" s="45"/>
      <c r="M410" s="212" t="s">
        <v>19</v>
      </c>
      <c r="N410" s="213" t="s">
        <v>43</v>
      </c>
      <c r="O410" s="85"/>
      <c r="P410" s="214">
        <f>O410*H410</f>
        <v>0</v>
      </c>
      <c r="Q410" s="214">
        <v>0</v>
      </c>
      <c r="R410" s="214">
        <f>Q410*H410</f>
        <v>0</v>
      </c>
      <c r="S410" s="214">
        <v>0</v>
      </c>
      <c r="T410" s="215">
        <f>S410*H410</f>
        <v>0</v>
      </c>
      <c r="U410" s="39"/>
      <c r="V410" s="39"/>
      <c r="W410" s="39"/>
      <c r="X410" s="39"/>
      <c r="Y410" s="39"/>
      <c r="Z410" s="39"/>
      <c r="AA410" s="39"/>
      <c r="AB410" s="39"/>
      <c r="AC410" s="39"/>
      <c r="AD410" s="39"/>
      <c r="AE410" s="39"/>
      <c r="AR410" s="216" t="s">
        <v>175</v>
      </c>
      <c r="AT410" s="216" t="s">
        <v>137</v>
      </c>
      <c r="AU410" s="216" t="s">
        <v>82</v>
      </c>
      <c r="AY410" s="18" t="s">
        <v>134</v>
      </c>
      <c r="BE410" s="217">
        <f>IF(N410="základní",J410,0)</f>
        <v>0</v>
      </c>
      <c r="BF410" s="217">
        <f>IF(N410="snížená",J410,0)</f>
        <v>0</v>
      </c>
      <c r="BG410" s="217">
        <f>IF(N410="zákl. přenesená",J410,0)</f>
        <v>0</v>
      </c>
      <c r="BH410" s="217">
        <f>IF(N410="sníž. přenesená",J410,0)</f>
        <v>0</v>
      </c>
      <c r="BI410" s="217">
        <f>IF(N410="nulová",J410,0)</f>
        <v>0</v>
      </c>
      <c r="BJ410" s="18" t="s">
        <v>80</v>
      </c>
      <c r="BK410" s="217">
        <f>ROUND(I410*H410,2)</f>
        <v>0</v>
      </c>
      <c r="BL410" s="18" t="s">
        <v>175</v>
      </c>
      <c r="BM410" s="216" t="s">
        <v>579</v>
      </c>
    </row>
    <row r="411" s="2" customFormat="1">
      <c r="A411" s="39"/>
      <c r="B411" s="40"/>
      <c r="C411" s="41"/>
      <c r="D411" s="218" t="s">
        <v>143</v>
      </c>
      <c r="E411" s="41"/>
      <c r="F411" s="219" t="s">
        <v>578</v>
      </c>
      <c r="G411" s="41"/>
      <c r="H411" s="41"/>
      <c r="I411" s="220"/>
      <c r="J411" s="41"/>
      <c r="K411" s="41"/>
      <c r="L411" s="45"/>
      <c r="M411" s="221"/>
      <c r="N411" s="222"/>
      <c r="O411" s="85"/>
      <c r="P411" s="85"/>
      <c r="Q411" s="85"/>
      <c r="R411" s="85"/>
      <c r="S411" s="85"/>
      <c r="T411" s="86"/>
      <c r="U411" s="39"/>
      <c r="V411" s="39"/>
      <c r="W411" s="39"/>
      <c r="X411" s="39"/>
      <c r="Y411" s="39"/>
      <c r="Z411" s="39"/>
      <c r="AA411" s="39"/>
      <c r="AB411" s="39"/>
      <c r="AC411" s="39"/>
      <c r="AD411" s="39"/>
      <c r="AE411" s="39"/>
      <c r="AT411" s="18" t="s">
        <v>143</v>
      </c>
      <c r="AU411" s="18" t="s">
        <v>82</v>
      </c>
    </row>
    <row r="412" s="2" customFormat="1" ht="16.5" customHeight="1">
      <c r="A412" s="39"/>
      <c r="B412" s="40"/>
      <c r="C412" s="205" t="s">
        <v>372</v>
      </c>
      <c r="D412" s="205" t="s">
        <v>137</v>
      </c>
      <c r="E412" s="206" t="s">
        <v>580</v>
      </c>
      <c r="F412" s="207" t="s">
        <v>581</v>
      </c>
      <c r="G412" s="208" t="s">
        <v>140</v>
      </c>
      <c r="H412" s="209">
        <v>2.4249999999999998</v>
      </c>
      <c r="I412" s="210"/>
      <c r="J412" s="211">
        <f>ROUND(I412*H412,2)</f>
        <v>0</v>
      </c>
      <c r="K412" s="207" t="s">
        <v>141</v>
      </c>
      <c r="L412" s="45"/>
      <c r="M412" s="212" t="s">
        <v>19</v>
      </c>
      <c r="N412" s="213" t="s">
        <v>43</v>
      </c>
      <c r="O412" s="85"/>
      <c r="P412" s="214">
        <f>O412*H412</f>
        <v>0</v>
      </c>
      <c r="Q412" s="214">
        <v>0</v>
      </c>
      <c r="R412" s="214">
        <f>Q412*H412</f>
        <v>0</v>
      </c>
      <c r="S412" s="214">
        <v>0</v>
      </c>
      <c r="T412" s="215">
        <f>S412*H412</f>
        <v>0</v>
      </c>
      <c r="U412" s="39"/>
      <c r="V412" s="39"/>
      <c r="W412" s="39"/>
      <c r="X412" s="39"/>
      <c r="Y412" s="39"/>
      <c r="Z412" s="39"/>
      <c r="AA412" s="39"/>
      <c r="AB412" s="39"/>
      <c r="AC412" s="39"/>
      <c r="AD412" s="39"/>
      <c r="AE412" s="39"/>
      <c r="AR412" s="216" t="s">
        <v>175</v>
      </c>
      <c r="AT412" s="216" t="s">
        <v>137</v>
      </c>
      <c r="AU412" s="216" t="s">
        <v>82</v>
      </c>
      <c r="AY412" s="18" t="s">
        <v>134</v>
      </c>
      <c r="BE412" s="217">
        <f>IF(N412="základní",J412,0)</f>
        <v>0</v>
      </c>
      <c r="BF412" s="217">
        <f>IF(N412="snížená",J412,0)</f>
        <v>0</v>
      </c>
      <c r="BG412" s="217">
        <f>IF(N412="zákl. přenesená",J412,0)</f>
        <v>0</v>
      </c>
      <c r="BH412" s="217">
        <f>IF(N412="sníž. přenesená",J412,0)</f>
        <v>0</v>
      </c>
      <c r="BI412" s="217">
        <f>IF(N412="nulová",J412,0)</f>
        <v>0</v>
      </c>
      <c r="BJ412" s="18" t="s">
        <v>80</v>
      </c>
      <c r="BK412" s="217">
        <f>ROUND(I412*H412,2)</f>
        <v>0</v>
      </c>
      <c r="BL412" s="18" t="s">
        <v>175</v>
      </c>
      <c r="BM412" s="216" t="s">
        <v>582</v>
      </c>
    </row>
    <row r="413" s="2" customFormat="1">
      <c r="A413" s="39"/>
      <c r="B413" s="40"/>
      <c r="C413" s="41"/>
      <c r="D413" s="218" t="s">
        <v>143</v>
      </c>
      <c r="E413" s="41"/>
      <c r="F413" s="219" t="s">
        <v>581</v>
      </c>
      <c r="G413" s="41"/>
      <c r="H413" s="41"/>
      <c r="I413" s="220"/>
      <c r="J413" s="41"/>
      <c r="K413" s="41"/>
      <c r="L413" s="45"/>
      <c r="M413" s="221"/>
      <c r="N413" s="222"/>
      <c r="O413" s="85"/>
      <c r="P413" s="85"/>
      <c r="Q413" s="85"/>
      <c r="R413" s="85"/>
      <c r="S413" s="85"/>
      <c r="T413" s="86"/>
      <c r="U413" s="39"/>
      <c r="V413" s="39"/>
      <c r="W413" s="39"/>
      <c r="X413" s="39"/>
      <c r="Y413" s="39"/>
      <c r="Z413" s="39"/>
      <c r="AA413" s="39"/>
      <c r="AB413" s="39"/>
      <c r="AC413" s="39"/>
      <c r="AD413" s="39"/>
      <c r="AE413" s="39"/>
      <c r="AT413" s="18" t="s">
        <v>143</v>
      </c>
      <c r="AU413" s="18" t="s">
        <v>82</v>
      </c>
    </row>
    <row r="414" s="2" customFormat="1" ht="16.5" customHeight="1">
      <c r="A414" s="39"/>
      <c r="B414" s="40"/>
      <c r="C414" s="205" t="s">
        <v>583</v>
      </c>
      <c r="D414" s="205" t="s">
        <v>137</v>
      </c>
      <c r="E414" s="206" t="s">
        <v>584</v>
      </c>
      <c r="F414" s="207" t="s">
        <v>585</v>
      </c>
      <c r="G414" s="208" t="s">
        <v>140</v>
      </c>
      <c r="H414" s="209">
        <v>2.4249999999999998</v>
      </c>
      <c r="I414" s="210"/>
      <c r="J414" s="211">
        <f>ROUND(I414*H414,2)</f>
        <v>0</v>
      </c>
      <c r="K414" s="207" t="s">
        <v>141</v>
      </c>
      <c r="L414" s="45"/>
      <c r="M414" s="212" t="s">
        <v>19</v>
      </c>
      <c r="N414" s="213" t="s">
        <v>43</v>
      </c>
      <c r="O414" s="85"/>
      <c r="P414" s="214">
        <f>O414*H414</f>
        <v>0</v>
      </c>
      <c r="Q414" s="214">
        <v>0</v>
      </c>
      <c r="R414" s="214">
        <f>Q414*H414</f>
        <v>0</v>
      </c>
      <c r="S414" s="214">
        <v>0</v>
      </c>
      <c r="T414" s="215">
        <f>S414*H414</f>
        <v>0</v>
      </c>
      <c r="U414" s="39"/>
      <c r="V414" s="39"/>
      <c r="W414" s="39"/>
      <c r="X414" s="39"/>
      <c r="Y414" s="39"/>
      <c r="Z414" s="39"/>
      <c r="AA414" s="39"/>
      <c r="AB414" s="39"/>
      <c r="AC414" s="39"/>
      <c r="AD414" s="39"/>
      <c r="AE414" s="39"/>
      <c r="AR414" s="216" t="s">
        <v>175</v>
      </c>
      <c r="AT414" s="216" t="s">
        <v>137</v>
      </c>
      <c r="AU414" s="216" t="s">
        <v>82</v>
      </c>
      <c r="AY414" s="18" t="s">
        <v>134</v>
      </c>
      <c r="BE414" s="217">
        <f>IF(N414="základní",J414,0)</f>
        <v>0</v>
      </c>
      <c r="BF414" s="217">
        <f>IF(N414="snížená",J414,0)</f>
        <v>0</v>
      </c>
      <c r="BG414" s="217">
        <f>IF(N414="zákl. přenesená",J414,0)</f>
        <v>0</v>
      </c>
      <c r="BH414" s="217">
        <f>IF(N414="sníž. přenesená",J414,0)</f>
        <v>0</v>
      </c>
      <c r="BI414" s="217">
        <f>IF(N414="nulová",J414,0)</f>
        <v>0</v>
      </c>
      <c r="BJ414" s="18" t="s">
        <v>80</v>
      </c>
      <c r="BK414" s="217">
        <f>ROUND(I414*H414,2)</f>
        <v>0</v>
      </c>
      <c r="BL414" s="18" t="s">
        <v>175</v>
      </c>
      <c r="BM414" s="216" t="s">
        <v>586</v>
      </c>
    </row>
    <row r="415" s="2" customFormat="1">
      <c r="A415" s="39"/>
      <c r="B415" s="40"/>
      <c r="C415" s="41"/>
      <c r="D415" s="218" t="s">
        <v>143</v>
      </c>
      <c r="E415" s="41"/>
      <c r="F415" s="219" t="s">
        <v>585</v>
      </c>
      <c r="G415" s="41"/>
      <c r="H415" s="41"/>
      <c r="I415" s="220"/>
      <c r="J415" s="41"/>
      <c r="K415" s="41"/>
      <c r="L415" s="45"/>
      <c r="M415" s="221"/>
      <c r="N415" s="222"/>
      <c r="O415" s="85"/>
      <c r="P415" s="85"/>
      <c r="Q415" s="85"/>
      <c r="R415" s="85"/>
      <c r="S415" s="85"/>
      <c r="T415" s="86"/>
      <c r="U415" s="39"/>
      <c r="V415" s="39"/>
      <c r="W415" s="39"/>
      <c r="X415" s="39"/>
      <c r="Y415" s="39"/>
      <c r="Z415" s="39"/>
      <c r="AA415" s="39"/>
      <c r="AB415" s="39"/>
      <c r="AC415" s="39"/>
      <c r="AD415" s="39"/>
      <c r="AE415" s="39"/>
      <c r="AT415" s="18" t="s">
        <v>143</v>
      </c>
      <c r="AU415" s="18" t="s">
        <v>82</v>
      </c>
    </row>
    <row r="416" s="2" customFormat="1" ht="16.5" customHeight="1">
      <c r="A416" s="39"/>
      <c r="B416" s="40"/>
      <c r="C416" s="205" t="s">
        <v>378</v>
      </c>
      <c r="D416" s="205" t="s">
        <v>137</v>
      </c>
      <c r="E416" s="206" t="s">
        <v>587</v>
      </c>
      <c r="F416" s="207" t="s">
        <v>588</v>
      </c>
      <c r="G416" s="208" t="s">
        <v>140</v>
      </c>
      <c r="H416" s="209">
        <v>2.4249999999999998</v>
      </c>
      <c r="I416" s="210"/>
      <c r="J416" s="211">
        <f>ROUND(I416*H416,2)</f>
        <v>0</v>
      </c>
      <c r="K416" s="207" t="s">
        <v>141</v>
      </c>
      <c r="L416" s="45"/>
      <c r="M416" s="212" t="s">
        <v>19</v>
      </c>
      <c r="N416" s="213" t="s">
        <v>43</v>
      </c>
      <c r="O416" s="85"/>
      <c r="P416" s="214">
        <f>O416*H416</f>
        <v>0</v>
      </c>
      <c r="Q416" s="214">
        <v>0</v>
      </c>
      <c r="R416" s="214">
        <f>Q416*H416</f>
        <v>0</v>
      </c>
      <c r="S416" s="214">
        <v>0</v>
      </c>
      <c r="T416" s="215">
        <f>S416*H416</f>
        <v>0</v>
      </c>
      <c r="U416" s="39"/>
      <c r="V416" s="39"/>
      <c r="W416" s="39"/>
      <c r="X416" s="39"/>
      <c r="Y416" s="39"/>
      <c r="Z416" s="39"/>
      <c r="AA416" s="39"/>
      <c r="AB416" s="39"/>
      <c r="AC416" s="39"/>
      <c r="AD416" s="39"/>
      <c r="AE416" s="39"/>
      <c r="AR416" s="216" t="s">
        <v>175</v>
      </c>
      <c r="AT416" s="216" t="s">
        <v>137</v>
      </c>
      <c r="AU416" s="216" t="s">
        <v>82</v>
      </c>
      <c r="AY416" s="18" t="s">
        <v>134</v>
      </c>
      <c r="BE416" s="217">
        <f>IF(N416="základní",J416,0)</f>
        <v>0</v>
      </c>
      <c r="BF416" s="217">
        <f>IF(N416="snížená",J416,0)</f>
        <v>0</v>
      </c>
      <c r="BG416" s="217">
        <f>IF(N416="zákl. přenesená",J416,0)</f>
        <v>0</v>
      </c>
      <c r="BH416" s="217">
        <f>IF(N416="sníž. přenesená",J416,0)</f>
        <v>0</v>
      </c>
      <c r="BI416" s="217">
        <f>IF(N416="nulová",J416,0)</f>
        <v>0</v>
      </c>
      <c r="BJ416" s="18" t="s">
        <v>80</v>
      </c>
      <c r="BK416" s="217">
        <f>ROUND(I416*H416,2)</f>
        <v>0</v>
      </c>
      <c r="BL416" s="18" t="s">
        <v>175</v>
      </c>
      <c r="BM416" s="216" t="s">
        <v>589</v>
      </c>
    </row>
    <row r="417" s="2" customFormat="1">
      <c r="A417" s="39"/>
      <c r="B417" s="40"/>
      <c r="C417" s="41"/>
      <c r="D417" s="218" t="s">
        <v>143</v>
      </c>
      <c r="E417" s="41"/>
      <c r="F417" s="219" t="s">
        <v>588</v>
      </c>
      <c r="G417" s="41"/>
      <c r="H417" s="41"/>
      <c r="I417" s="220"/>
      <c r="J417" s="41"/>
      <c r="K417" s="41"/>
      <c r="L417" s="45"/>
      <c r="M417" s="221"/>
      <c r="N417" s="222"/>
      <c r="O417" s="85"/>
      <c r="P417" s="85"/>
      <c r="Q417" s="85"/>
      <c r="R417" s="85"/>
      <c r="S417" s="85"/>
      <c r="T417" s="86"/>
      <c r="U417" s="39"/>
      <c r="V417" s="39"/>
      <c r="W417" s="39"/>
      <c r="X417" s="39"/>
      <c r="Y417" s="39"/>
      <c r="Z417" s="39"/>
      <c r="AA417" s="39"/>
      <c r="AB417" s="39"/>
      <c r="AC417" s="39"/>
      <c r="AD417" s="39"/>
      <c r="AE417" s="39"/>
      <c r="AT417" s="18" t="s">
        <v>143</v>
      </c>
      <c r="AU417" s="18" t="s">
        <v>82</v>
      </c>
    </row>
    <row r="418" s="14" customFormat="1">
      <c r="A418" s="14"/>
      <c r="B418" s="234"/>
      <c r="C418" s="235"/>
      <c r="D418" s="218" t="s">
        <v>163</v>
      </c>
      <c r="E418" s="236" t="s">
        <v>19</v>
      </c>
      <c r="F418" s="237" t="s">
        <v>590</v>
      </c>
      <c r="G418" s="235"/>
      <c r="H418" s="238">
        <v>1.2</v>
      </c>
      <c r="I418" s="239"/>
      <c r="J418" s="235"/>
      <c r="K418" s="235"/>
      <c r="L418" s="240"/>
      <c r="M418" s="241"/>
      <c r="N418" s="242"/>
      <c r="O418" s="242"/>
      <c r="P418" s="242"/>
      <c r="Q418" s="242"/>
      <c r="R418" s="242"/>
      <c r="S418" s="242"/>
      <c r="T418" s="243"/>
      <c r="U418" s="14"/>
      <c r="V418" s="14"/>
      <c r="W418" s="14"/>
      <c r="X418" s="14"/>
      <c r="Y418" s="14"/>
      <c r="Z418" s="14"/>
      <c r="AA418" s="14"/>
      <c r="AB418" s="14"/>
      <c r="AC418" s="14"/>
      <c r="AD418" s="14"/>
      <c r="AE418" s="14"/>
      <c r="AT418" s="244" t="s">
        <v>163</v>
      </c>
      <c r="AU418" s="244" t="s">
        <v>82</v>
      </c>
      <c r="AV418" s="14" t="s">
        <v>82</v>
      </c>
      <c r="AW418" s="14" t="s">
        <v>31</v>
      </c>
      <c r="AX418" s="14" t="s">
        <v>72</v>
      </c>
      <c r="AY418" s="244" t="s">
        <v>134</v>
      </c>
    </row>
    <row r="419" s="14" customFormat="1">
      <c r="A419" s="14"/>
      <c r="B419" s="234"/>
      <c r="C419" s="235"/>
      <c r="D419" s="218" t="s">
        <v>163</v>
      </c>
      <c r="E419" s="236" t="s">
        <v>19</v>
      </c>
      <c r="F419" s="237" t="s">
        <v>591</v>
      </c>
      <c r="G419" s="235"/>
      <c r="H419" s="238">
        <v>1.2250000000000001</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163</v>
      </c>
      <c r="AU419" s="244" t="s">
        <v>82</v>
      </c>
      <c r="AV419" s="14" t="s">
        <v>82</v>
      </c>
      <c r="AW419" s="14" t="s">
        <v>31</v>
      </c>
      <c r="AX419" s="14" t="s">
        <v>72</v>
      </c>
      <c r="AY419" s="244" t="s">
        <v>134</v>
      </c>
    </row>
    <row r="420" s="15" customFormat="1">
      <c r="A420" s="15"/>
      <c r="B420" s="245"/>
      <c r="C420" s="246"/>
      <c r="D420" s="218" t="s">
        <v>163</v>
      </c>
      <c r="E420" s="247" t="s">
        <v>19</v>
      </c>
      <c r="F420" s="248" t="s">
        <v>168</v>
      </c>
      <c r="G420" s="246"/>
      <c r="H420" s="249">
        <v>2.4249999999999998</v>
      </c>
      <c r="I420" s="250"/>
      <c r="J420" s="246"/>
      <c r="K420" s="246"/>
      <c r="L420" s="251"/>
      <c r="M420" s="252"/>
      <c r="N420" s="253"/>
      <c r="O420" s="253"/>
      <c r="P420" s="253"/>
      <c r="Q420" s="253"/>
      <c r="R420" s="253"/>
      <c r="S420" s="253"/>
      <c r="T420" s="254"/>
      <c r="U420" s="15"/>
      <c r="V420" s="15"/>
      <c r="W420" s="15"/>
      <c r="X420" s="15"/>
      <c r="Y420" s="15"/>
      <c r="Z420" s="15"/>
      <c r="AA420" s="15"/>
      <c r="AB420" s="15"/>
      <c r="AC420" s="15"/>
      <c r="AD420" s="15"/>
      <c r="AE420" s="15"/>
      <c r="AT420" s="255" t="s">
        <v>163</v>
      </c>
      <c r="AU420" s="255" t="s">
        <v>82</v>
      </c>
      <c r="AV420" s="15" t="s">
        <v>142</v>
      </c>
      <c r="AW420" s="15" t="s">
        <v>31</v>
      </c>
      <c r="AX420" s="15" t="s">
        <v>80</v>
      </c>
      <c r="AY420" s="255" t="s">
        <v>134</v>
      </c>
    </row>
    <row r="421" s="2" customFormat="1" ht="16.5" customHeight="1">
      <c r="A421" s="39"/>
      <c r="B421" s="40"/>
      <c r="C421" s="205" t="s">
        <v>592</v>
      </c>
      <c r="D421" s="205" t="s">
        <v>137</v>
      </c>
      <c r="E421" s="206" t="s">
        <v>593</v>
      </c>
      <c r="F421" s="207" t="s">
        <v>594</v>
      </c>
      <c r="G421" s="208" t="s">
        <v>140</v>
      </c>
      <c r="H421" s="209">
        <v>24.48</v>
      </c>
      <c r="I421" s="210"/>
      <c r="J421" s="211">
        <f>ROUND(I421*H421,2)</f>
        <v>0</v>
      </c>
      <c r="K421" s="207" t="s">
        <v>141</v>
      </c>
      <c r="L421" s="45"/>
      <c r="M421" s="212" t="s">
        <v>19</v>
      </c>
      <c r="N421" s="213" t="s">
        <v>43</v>
      </c>
      <c r="O421" s="85"/>
      <c r="P421" s="214">
        <f>O421*H421</f>
        <v>0</v>
      </c>
      <c r="Q421" s="214">
        <v>0</v>
      </c>
      <c r="R421" s="214">
        <f>Q421*H421</f>
        <v>0</v>
      </c>
      <c r="S421" s="214">
        <v>0</v>
      </c>
      <c r="T421" s="215">
        <f>S421*H421</f>
        <v>0</v>
      </c>
      <c r="U421" s="39"/>
      <c r="V421" s="39"/>
      <c r="W421" s="39"/>
      <c r="X421" s="39"/>
      <c r="Y421" s="39"/>
      <c r="Z421" s="39"/>
      <c r="AA421" s="39"/>
      <c r="AB421" s="39"/>
      <c r="AC421" s="39"/>
      <c r="AD421" s="39"/>
      <c r="AE421" s="39"/>
      <c r="AR421" s="216" t="s">
        <v>175</v>
      </c>
      <c r="AT421" s="216" t="s">
        <v>137</v>
      </c>
      <c r="AU421" s="216" t="s">
        <v>82</v>
      </c>
      <c r="AY421" s="18" t="s">
        <v>134</v>
      </c>
      <c r="BE421" s="217">
        <f>IF(N421="základní",J421,0)</f>
        <v>0</v>
      </c>
      <c r="BF421" s="217">
        <f>IF(N421="snížená",J421,0)</f>
        <v>0</v>
      </c>
      <c r="BG421" s="217">
        <f>IF(N421="zákl. přenesená",J421,0)</f>
        <v>0</v>
      </c>
      <c r="BH421" s="217">
        <f>IF(N421="sníž. přenesená",J421,0)</f>
        <v>0</v>
      </c>
      <c r="BI421" s="217">
        <f>IF(N421="nulová",J421,0)</f>
        <v>0</v>
      </c>
      <c r="BJ421" s="18" t="s">
        <v>80</v>
      </c>
      <c r="BK421" s="217">
        <f>ROUND(I421*H421,2)</f>
        <v>0</v>
      </c>
      <c r="BL421" s="18" t="s">
        <v>175</v>
      </c>
      <c r="BM421" s="216" t="s">
        <v>595</v>
      </c>
    </row>
    <row r="422" s="2" customFormat="1">
      <c r="A422" s="39"/>
      <c r="B422" s="40"/>
      <c r="C422" s="41"/>
      <c r="D422" s="218" t="s">
        <v>143</v>
      </c>
      <c r="E422" s="41"/>
      <c r="F422" s="219" t="s">
        <v>594</v>
      </c>
      <c r="G422" s="41"/>
      <c r="H422" s="41"/>
      <c r="I422" s="220"/>
      <c r="J422" s="41"/>
      <c r="K422" s="41"/>
      <c r="L422" s="45"/>
      <c r="M422" s="221"/>
      <c r="N422" s="222"/>
      <c r="O422" s="85"/>
      <c r="P422" s="85"/>
      <c r="Q422" s="85"/>
      <c r="R422" s="85"/>
      <c r="S422" s="85"/>
      <c r="T422" s="86"/>
      <c r="U422" s="39"/>
      <c r="V422" s="39"/>
      <c r="W422" s="39"/>
      <c r="X422" s="39"/>
      <c r="Y422" s="39"/>
      <c r="Z422" s="39"/>
      <c r="AA422" s="39"/>
      <c r="AB422" s="39"/>
      <c r="AC422" s="39"/>
      <c r="AD422" s="39"/>
      <c r="AE422" s="39"/>
      <c r="AT422" s="18" t="s">
        <v>143</v>
      </c>
      <c r="AU422" s="18" t="s">
        <v>82</v>
      </c>
    </row>
    <row r="423" s="2" customFormat="1" ht="21.75" customHeight="1">
      <c r="A423" s="39"/>
      <c r="B423" s="40"/>
      <c r="C423" s="205" t="s">
        <v>383</v>
      </c>
      <c r="D423" s="205" t="s">
        <v>137</v>
      </c>
      <c r="E423" s="206" t="s">
        <v>596</v>
      </c>
      <c r="F423" s="207" t="s">
        <v>597</v>
      </c>
      <c r="G423" s="208" t="s">
        <v>140</v>
      </c>
      <c r="H423" s="209">
        <v>24.48</v>
      </c>
      <c r="I423" s="210"/>
      <c r="J423" s="211">
        <f>ROUND(I423*H423,2)</f>
        <v>0</v>
      </c>
      <c r="K423" s="207" t="s">
        <v>141</v>
      </c>
      <c r="L423" s="45"/>
      <c r="M423" s="212" t="s">
        <v>19</v>
      </c>
      <c r="N423" s="213" t="s">
        <v>43</v>
      </c>
      <c r="O423" s="85"/>
      <c r="P423" s="214">
        <f>O423*H423</f>
        <v>0</v>
      </c>
      <c r="Q423" s="214">
        <v>0</v>
      </c>
      <c r="R423" s="214">
        <f>Q423*H423</f>
        <v>0</v>
      </c>
      <c r="S423" s="214">
        <v>0</v>
      </c>
      <c r="T423" s="215">
        <f>S423*H423</f>
        <v>0</v>
      </c>
      <c r="U423" s="39"/>
      <c r="V423" s="39"/>
      <c r="W423" s="39"/>
      <c r="X423" s="39"/>
      <c r="Y423" s="39"/>
      <c r="Z423" s="39"/>
      <c r="AA423" s="39"/>
      <c r="AB423" s="39"/>
      <c r="AC423" s="39"/>
      <c r="AD423" s="39"/>
      <c r="AE423" s="39"/>
      <c r="AR423" s="216" t="s">
        <v>175</v>
      </c>
      <c r="AT423" s="216" t="s">
        <v>137</v>
      </c>
      <c r="AU423" s="216" t="s">
        <v>82</v>
      </c>
      <c r="AY423" s="18" t="s">
        <v>134</v>
      </c>
      <c r="BE423" s="217">
        <f>IF(N423="základní",J423,0)</f>
        <v>0</v>
      </c>
      <c r="BF423" s="217">
        <f>IF(N423="snížená",J423,0)</f>
        <v>0</v>
      </c>
      <c r="BG423" s="217">
        <f>IF(N423="zákl. přenesená",J423,0)</f>
        <v>0</v>
      </c>
      <c r="BH423" s="217">
        <f>IF(N423="sníž. přenesená",J423,0)</f>
        <v>0</v>
      </c>
      <c r="BI423" s="217">
        <f>IF(N423="nulová",J423,0)</f>
        <v>0</v>
      </c>
      <c r="BJ423" s="18" t="s">
        <v>80</v>
      </c>
      <c r="BK423" s="217">
        <f>ROUND(I423*H423,2)</f>
        <v>0</v>
      </c>
      <c r="BL423" s="18" t="s">
        <v>175</v>
      </c>
      <c r="BM423" s="216" t="s">
        <v>598</v>
      </c>
    </row>
    <row r="424" s="2" customFormat="1">
      <c r="A424" s="39"/>
      <c r="B424" s="40"/>
      <c r="C424" s="41"/>
      <c r="D424" s="218" t="s">
        <v>143</v>
      </c>
      <c r="E424" s="41"/>
      <c r="F424" s="219" t="s">
        <v>597</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143</v>
      </c>
      <c r="AU424" s="18" t="s">
        <v>82</v>
      </c>
    </row>
    <row r="425" s="2" customFormat="1" ht="16.5" customHeight="1">
      <c r="A425" s="39"/>
      <c r="B425" s="40"/>
      <c r="C425" s="205" t="s">
        <v>599</v>
      </c>
      <c r="D425" s="205" t="s">
        <v>137</v>
      </c>
      <c r="E425" s="206" t="s">
        <v>600</v>
      </c>
      <c r="F425" s="207" t="s">
        <v>601</v>
      </c>
      <c r="G425" s="208" t="s">
        <v>140</v>
      </c>
      <c r="H425" s="209">
        <v>24.48</v>
      </c>
      <c r="I425" s="210"/>
      <c r="J425" s="211">
        <f>ROUND(I425*H425,2)</f>
        <v>0</v>
      </c>
      <c r="K425" s="207" t="s">
        <v>141</v>
      </c>
      <c r="L425" s="45"/>
      <c r="M425" s="212" t="s">
        <v>19</v>
      </c>
      <c r="N425" s="213" t="s">
        <v>43</v>
      </c>
      <c r="O425" s="85"/>
      <c r="P425" s="214">
        <f>O425*H425</f>
        <v>0</v>
      </c>
      <c r="Q425" s="214">
        <v>0</v>
      </c>
      <c r="R425" s="214">
        <f>Q425*H425</f>
        <v>0</v>
      </c>
      <c r="S425" s="214">
        <v>0</v>
      </c>
      <c r="T425" s="215">
        <f>S425*H425</f>
        <v>0</v>
      </c>
      <c r="U425" s="39"/>
      <c r="V425" s="39"/>
      <c r="W425" s="39"/>
      <c r="X425" s="39"/>
      <c r="Y425" s="39"/>
      <c r="Z425" s="39"/>
      <c r="AA425" s="39"/>
      <c r="AB425" s="39"/>
      <c r="AC425" s="39"/>
      <c r="AD425" s="39"/>
      <c r="AE425" s="39"/>
      <c r="AR425" s="216" t="s">
        <v>175</v>
      </c>
      <c r="AT425" s="216" t="s">
        <v>137</v>
      </c>
      <c r="AU425" s="216" t="s">
        <v>82</v>
      </c>
      <c r="AY425" s="18" t="s">
        <v>134</v>
      </c>
      <c r="BE425" s="217">
        <f>IF(N425="základní",J425,0)</f>
        <v>0</v>
      </c>
      <c r="BF425" s="217">
        <f>IF(N425="snížená",J425,0)</f>
        <v>0</v>
      </c>
      <c r="BG425" s="217">
        <f>IF(N425="zákl. přenesená",J425,0)</f>
        <v>0</v>
      </c>
      <c r="BH425" s="217">
        <f>IF(N425="sníž. přenesená",J425,0)</f>
        <v>0</v>
      </c>
      <c r="BI425" s="217">
        <f>IF(N425="nulová",J425,0)</f>
        <v>0</v>
      </c>
      <c r="BJ425" s="18" t="s">
        <v>80</v>
      </c>
      <c r="BK425" s="217">
        <f>ROUND(I425*H425,2)</f>
        <v>0</v>
      </c>
      <c r="BL425" s="18" t="s">
        <v>175</v>
      </c>
      <c r="BM425" s="216" t="s">
        <v>602</v>
      </c>
    </row>
    <row r="426" s="2" customFormat="1">
      <c r="A426" s="39"/>
      <c r="B426" s="40"/>
      <c r="C426" s="41"/>
      <c r="D426" s="218" t="s">
        <v>143</v>
      </c>
      <c r="E426" s="41"/>
      <c r="F426" s="219" t="s">
        <v>601</v>
      </c>
      <c r="G426" s="41"/>
      <c r="H426" s="41"/>
      <c r="I426" s="220"/>
      <c r="J426" s="41"/>
      <c r="K426" s="41"/>
      <c r="L426" s="45"/>
      <c r="M426" s="221"/>
      <c r="N426" s="222"/>
      <c r="O426" s="85"/>
      <c r="P426" s="85"/>
      <c r="Q426" s="85"/>
      <c r="R426" s="85"/>
      <c r="S426" s="85"/>
      <c r="T426" s="86"/>
      <c r="U426" s="39"/>
      <c r="V426" s="39"/>
      <c r="W426" s="39"/>
      <c r="X426" s="39"/>
      <c r="Y426" s="39"/>
      <c r="Z426" s="39"/>
      <c r="AA426" s="39"/>
      <c r="AB426" s="39"/>
      <c r="AC426" s="39"/>
      <c r="AD426" s="39"/>
      <c r="AE426" s="39"/>
      <c r="AT426" s="18" t="s">
        <v>143</v>
      </c>
      <c r="AU426" s="18" t="s">
        <v>82</v>
      </c>
    </row>
    <row r="427" s="2" customFormat="1" ht="16.5" customHeight="1">
      <c r="A427" s="39"/>
      <c r="B427" s="40"/>
      <c r="C427" s="205" t="s">
        <v>388</v>
      </c>
      <c r="D427" s="205" t="s">
        <v>137</v>
      </c>
      <c r="E427" s="206" t="s">
        <v>603</v>
      </c>
      <c r="F427" s="207" t="s">
        <v>604</v>
      </c>
      <c r="G427" s="208" t="s">
        <v>140</v>
      </c>
      <c r="H427" s="209">
        <v>24.48</v>
      </c>
      <c r="I427" s="210"/>
      <c r="J427" s="211">
        <f>ROUND(I427*H427,2)</f>
        <v>0</v>
      </c>
      <c r="K427" s="207" t="s">
        <v>141</v>
      </c>
      <c r="L427" s="45"/>
      <c r="M427" s="212" t="s">
        <v>19</v>
      </c>
      <c r="N427" s="213" t="s">
        <v>43</v>
      </c>
      <c r="O427" s="85"/>
      <c r="P427" s="214">
        <f>O427*H427</f>
        <v>0</v>
      </c>
      <c r="Q427" s="214">
        <v>0</v>
      </c>
      <c r="R427" s="214">
        <f>Q427*H427</f>
        <v>0</v>
      </c>
      <c r="S427" s="214">
        <v>0</v>
      </c>
      <c r="T427" s="215">
        <f>S427*H427</f>
        <v>0</v>
      </c>
      <c r="U427" s="39"/>
      <c r="V427" s="39"/>
      <c r="W427" s="39"/>
      <c r="X427" s="39"/>
      <c r="Y427" s="39"/>
      <c r="Z427" s="39"/>
      <c r="AA427" s="39"/>
      <c r="AB427" s="39"/>
      <c r="AC427" s="39"/>
      <c r="AD427" s="39"/>
      <c r="AE427" s="39"/>
      <c r="AR427" s="216" t="s">
        <v>175</v>
      </c>
      <c r="AT427" s="216" t="s">
        <v>137</v>
      </c>
      <c r="AU427" s="216" t="s">
        <v>82</v>
      </c>
      <c r="AY427" s="18" t="s">
        <v>134</v>
      </c>
      <c r="BE427" s="217">
        <f>IF(N427="základní",J427,0)</f>
        <v>0</v>
      </c>
      <c r="BF427" s="217">
        <f>IF(N427="snížená",J427,0)</f>
        <v>0</v>
      </c>
      <c r="BG427" s="217">
        <f>IF(N427="zákl. přenesená",J427,0)</f>
        <v>0</v>
      </c>
      <c r="BH427" s="217">
        <f>IF(N427="sníž. přenesená",J427,0)</f>
        <v>0</v>
      </c>
      <c r="BI427" s="217">
        <f>IF(N427="nulová",J427,0)</f>
        <v>0</v>
      </c>
      <c r="BJ427" s="18" t="s">
        <v>80</v>
      </c>
      <c r="BK427" s="217">
        <f>ROUND(I427*H427,2)</f>
        <v>0</v>
      </c>
      <c r="BL427" s="18" t="s">
        <v>175</v>
      </c>
      <c r="BM427" s="216" t="s">
        <v>605</v>
      </c>
    </row>
    <row r="428" s="2" customFormat="1">
      <c r="A428" s="39"/>
      <c r="B428" s="40"/>
      <c r="C428" s="41"/>
      <c r="D428" s="218" t="s">
        <v>143</v>
      </c>
      <c r="E428" s="41"/>
      <c r="F428" s="219" t="s">
        <v>604</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143</v>
      </c>
      <c r="AU428" s="18" t="s">
        <v>82</v>
      </c>
    </row>
    <row r="429" s="2" customFormat="1" ht="16.5" customHeight="1">
      <c r="A429" s="39"/>
      <c r="B429" s="40"/>
      <c r="C429" s="205" t="s">
        <v>606</v>
      </c>
      <c r="D429" s="205" t="s">
        <v>137</v>
      </c>
      <c r="E429" s="206" t="s">
        <v>607</v>
      </c>
      <c r="F429" s="207" t="s">
        <v>608</v>
      </c>
      <c r="G429" s="208" t="s">
        <v>140</v>
      </c>
      <c r="H429" s="209">
        <v>24.48</v>
      </c>
      <c r="I429" s="210"/>
      <c r="J429" s="211">
        <f>ROUND(I429*H429,2)</f>
        <v>0</v>
      </c>
      <c r="K429" s="207" t="s">
        <v>141</v>
      </c>
      <c r="L429" s="45"/>
      <c r="M429" s="212" t="s">
        <v>19</v>
      </c>
      <c r="N429" s="213" t="s">
        <v>43</v>
      </c>
      <c r="O429" s="85"/>
      <c r="P429" s="214">
        <f>O429*H429</f>
        <v>0</v>
      </c>
      <c r="Q429" s="214">
        <v>0</v>
      </c>
      <c r="R429" s="214">
        <f>Q429*H429</f>
        <v>0</v>
      </c>
      <c r="S429" s="214">
        <v>0</v>
      </c>
      <c r="T429" s="215">
        <f>S429*H429</f>
        <v>0</v>
      </c>
      <c r="U429" s="39"/>
      <c r="V429" s="39"/>
      <c r="W429" s="39"/>
      <c r="X429" s="39"/>
      <c r="Y429" s="39"/>
      <c r="Z429" s="39"/>
      <c r="AA429" s="39"/>
      <c r="AB429" s="39"/>
      <c r="AC429" s="39"/>
      <c r="AD429" s="39"/>
      <c r="AE429" s="39"/>
      <c r="AR429" s="216" t="s">
        <v>175</v>
      </c>
      <c r="AT429" s="216" t="s">
        <v>137</v>
      </c>
      <c r="AU429" s="216" t="s">
        <v>82</v>
      </c>
      <c r="AY429" s="18" t="s">
        <v>134</v>
      </c>
      <c r="BE429" s="217">
        <f>IF(N429="základní",J429,0)</f>
        <v>0</v>
      </c>
      <c r="BF429" s="217">
        <f>IF(N429="snížená",J429,0)</f>
        <v>0</v>
      </c>
      <c r="BG429" s="217">
        <f>IF(N429="zákl. přenesená",J429,0)</f>
        <v>0</v>
      </c>
      <c r="BH429" s="217">
        <f>IF(N429="sníž. přenesená",J429,0)</f>
        <v>0</v>
      </c>
      <c r="BI429" s="217">
        <f>IF(N429="nulová",J429,0)</f>
        <v>0</v>
      </c>
      <c r="BJ429" s="18" t="s">
        <v>80</v>
      </c>
      <c r="BK429" s="217">
        <f>ROUND(I429*H429,2)</f>
        <v>0</v>
      </c>
      <c r="BL429" s="18" t="s">
        <v>175</v>
      </c>
      <c r="BM429" s="216" t="s">
        <v>609</v>
      </c>
    </row>
    <row r="430" s="2" customFormat="1">
      <c r="A430" s="39"/>
      <c r="B430" s="40"/>
      <c r="C430" s="41"/>
      <c r="D430" s="218" t="s">
        <v>143</v>
      </c>
      <c r="E430" s="41"/>
      <c r="F430" s="219" t="s">
        <v>608</v>
      </c>
      <c r="G430" s="41"/>
      <c r="H430" s="41"/>
      <c r="I430" s="220"/>
      <c r="J430" s="41"/>
      <c r="K430" s="41"/>
      <c r="L430" s="45"/>
      <c r="M430" s="221"/>
      <c r="N430" s="222"/>
      <c r="O430" s="85"/>
      <c r="P430" s="85"/>
      <c r="Q430" s="85"/>
      <c r="R430" s="85"/>
      <c r="S430" s="85"/>
      <c r="T430" s="86"/>
      <c r="U430" s="39"/>
      <c r="V430" s="39"/>
      <c r="W430" s="39"/>
      <c r="X430" s="39"/>
      <c r="Y430" s="39"/>
      <c r="Z430" s="39"/>
      <c r="AA430" s="39"/>
      <c r="AB430" s="39"/>
      <c r="AC430" s="39"/>
      <c r="AD430" s="39"/>
      <c r="AE430" s="39"/>
      <c r="AT430" s="18" t="s">
        <v>143</v>
      </c>
      <c r="AU430" s="18" t="s">
        <v>82</v>
      </c>
    </row>
    <row r="431" s="2" customFormat="1" ht="16.5" customHeight="1">
      <c r="A431" s="39"/>
      <c r="B431" s="40"/>
      <c r="C431" s="205" t="s">
        <v>394</v>
      </c>
      <c r="D431" s="205" t="s">
        <v>137</v>
      </c>
      <c r="E431" s="206" t="s">
        <v>610</v>
      </c>
      <c r="F431" s="207" t="s">
        <v>611</v>
      </c>
      <c r="G431" s="208" t="s">
        <v>140</v>
      </c>
      <c r="H431" s="209">
        <v>24.48</v>
      </c>
      <c r="I431" s="210"/>
      <c r="J431" s="211">
        <f>ROUND(I431*H431,2)</f>
        <v>0</v>
      </c>
      <c r="K431" s="207" t="s">
        <v>141</v>
      </c>
      <c r="L431" s="45"/>
      <c r="M431" s="212" t="s">
        <v>19</v>
      </c>
      <c r="N431" s="213" t="s">
        <v>43</v>
      </c>
      <c r="O431" s="85"/>
      <c r="P431" s="214">
        <f>O431*H431</f>
        <v>0</v>
      </c>
      <c r="Q431" s="214">
        <v>0</v>
      </c>
      <c r="R431" s="214">
        <f>Q431*H431</f>
        <v>0</v>
      </c>
      <c r="S431" s="214">
        <v>0</v>
      </c>
      <c r="T431" s="215">
        <f>S431*H431</f>
        <v>0</v>
      </c>
      <c r="U431" s="39"/>
      <c r="V431" s="39"/>
      <c r="W431" s="39"/>
      <c r="X431" s="39"/>
      <c r="Y431" s="39"/>
      <c r="Z431" s="39"/>
      <c r="AA431" s="39"/>
      <c r="AB431" s="39"/>
      <c r="AC431" s="39"/>
      <c r="AD431" s="39"/>
      <c r="AE431" s="39"/>
      <c r="AR431" s="216" t="s">
        <v>175</v>
      </c>
      <c r="AT431" s="216" t="s">
        <v>137</v>
      </c>
      <c r="AU431" s="216" t="s">
        <v>82</v>
      </c>
      <c r="AY431" s="18" t="s">
        <v>134</v>
      </c>
      <c r="BE431" s="217">
        <f>IF(N431="základní",J431,0)</f>
        <v>0</v>
      </c>
      <c r="BF431" s="217">
        <f>IF(N431="snížená",J431,0)</f>
        <v>0</v>
      </c>
      <c r="BG431" s="217">
        <f>IF(N431="zákl. přenesená",J431,0)</f>
        <v>0</v>
      </c>
      <c r="BH431" s="217">
        <f>IF(N431="sníž. přenesená",J431,0)</f>
        <v>0</v>
      </c>
      <c r="BI431" s="217">
        <f>IF(N431="nulová",J431,0)</f>
        <v>0</v>
      </c>
      <c r="BJ431" s="18" t="s">
        <v>80</v>
      </c>
      <c r="BK431" s="217">
        <f>ROUND(I431*H431,2)</f>
        <v>0</v>
      </c>
      <c r="BL431" s="18" t="s">
        <v>175</v>
      </c>
      <c r="BM431" s="216" t="s">
        <v>612</v>
      </c>
    </row>
    <row r="432" s="2" customFormat="1">
      <c r="A432" s="39"/>
      <c r="B432" s="40"/>
      <c r="C432" s="41"/>
      <c r="D432" s="218" t="s">
        <v>143</v>
      </c>
      <c r="E432" s="41"/>
      <c r="F432" s="219" t="s">
        <v>611</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143</v>
      </c>
      <c r="AU432" s="18" t="s">
        <v>82</v>
      </c>
    </row>
    <row r="433" s="14" customFormat="1">
      <c r="A433" s="14"/>
      <c r="B433" s="234"/>
      <c r="C433" s="235"/>
      <c r="D433" s="218" t="s">
        <v>163</v>
      </c>
      <c r="E433" s="236" t="s">
        <v>19</v>
      </c>
      <c r="F433" s="237" t="s">
        <v>369</v>
      </c>
      <c r="G433" s="235"/>
      <c r="H433" s="238">
        <v>24.48</v>
      </c>
      <c r="I433" s="239"/>
      <c r="J433" s="235"/>
      <c r="K433" s="235"/>
      <c r="L433" s="240"/>
      <c r="M433" s="241"/>
      <c r="N433" s="242"/>
      <c r="O433" s="242"/>
      <c r="P433" s="242"/>
      <c r="Q433" s="242"/>
      <c r="R433" s="242"/>
      <c r="S433" s="242"/>
      <c r="T433" s="243"/>
      <c r="U433" s="14"/>
      <c r="V433" s="14"/>
      <c r="W433" s="14"/>
      <c r="X433" s="14"/>
      <c r="Y433" s="14"/>
      <c r="Z433" s="14"/>
      <c r="AA433" s="14"/>
      <c r="AB433" s="14"/>
      <c r="AC433" s="14"/>
      <c r="AD433" s="14"/>
      <c r="AE433" s="14"/>
      <c r="AT433" s="244" t="s">
        <v>163</v>
      </c>
      <c r="AU433" s="244" t="s">
        <v>82</v>
      </c>
      <c r="AV433" s="14" t="s">
        <v>82</v>
      </c>
      <c r="AW433" s="14" t="s">
        <v>31</v>
      </c>
      <c r="AX433" s="14" t="s">
        <v>72</v>
      </c>
      <c r="AY433" s="244" t="s">
        <v>134</v>
      </c>
    </row>
    <row r="434" s="15" customFormat="1">
      <c r="A434" s="15"/>
      <c r="B434" s="245"/>
      <c r="C434" s="246"/>
      <c r="D434" s="218" t="s">
        <v>163</v>
      </c>
      <c r="E434" s="247" t="s">
        <v>19</v>
      </c>
      <c r="F434" s="248" t="s">
        <v>168</v>
      </c>
      <c r="G434" s="246"/>
      <c r="H434" s="249">
        <v>24.48</v>
      </c>
      <c r="I434" s="250"/>
      <c r="J434" s="246"/>
      <c r="K434" s="246"/>
      <c r="L434" s="251"/>
      <c r="M434" s="252"/>
      <c r="N434" s="253"/>
      <c r="O434" s="253"/>
      <c r="P434" s="253"/>
      <c r="Q434" s="253"/>
      <c r="R434" s="253"/>
      <c r="S434" s="253"/>
      <c r="T434" s="254"/>
      <c r="U434" s="15"/>
      <c r="V434" s="15"/>
      <c r="W434" s="15"/>
      <c r="X434" s="15"/>
      <c r="Y434" s="15"/>
      <c r="Z434" s="15"/>
      <c r="AA434" s="15"/>
      <c r="AB434" s="15"/>
      <c r="AC434" s="15"/>
      <c r="AD434" s="15"/>
      <c r="AE434" s="15"/>
      <c r="AT434" s="255" t="s">
        <v>163</v>
      </c>
      <c r="AU434" s="255" t="s">
        <v>82</v>
      </c>
      <c r="AV434" s="15" t="s">
        <v>142</v>
      </c>
      <c r="AW434" s="15" t="s">
        <v>31</v>
      </c>
      <c r="AX434" s="15" t="s">
        <v>80</v>
      </c>
      <c r="AY434" s="255" t="s">
        <v>134</v>
      </c>
    </row>
    <row r="435" s="2" customFormat="1" ht="24.15" customHeight="1">
      <c r="A435" s="39"/>
      <c r="B435" s="40"/>
      <c r="C435" s="205" t="s">
        <v>613</v>
      </c>
      <c r="D435" s="205" t="s">
        <v>137</v>
      </c>
      <c r="E435" s="206" t="s">
        <v>614</v>
      </c>
      <c r="F435" s="207" t="s">
        <v>615</v>
      </c>
      <c r="G435" s="208" t="s">
        <v>255</v>
      </c>
      <c r="H435" s="209">
        <v>36.799999999999997</v>
      </c>
      <c r="I435" s="210"/>
      <c r="J435" s="211">
        <f>ROUND(I435*H435,2)</f>
        <v>0</v>
      </c>
      <c r="K435" s="207" t="s">
        <v>141</v>
      </c>
      <c r="L435" s="45"/>
      <c r="M435" s="212" t="s">
        <v>19</v>
      </c>
      <c r="N435" s="213" t="s">
        <v>43</v>
      </c>
      <c r="O435" s="85"/>
      <c r="P435" s="214">
        <f>O435*H435</f>
        <v>0</v>
      </c>
      <c r="Q435" s="214">
        <v>0</v>
      </c>
      <c r="R435" s="214">
        <f>Q435*H435</f>
        <v>0</v>
      </c>
      <c r="S435" s="214">
        <v>0</v>
      </c>
      <c r="T435" s="215">
        <f>S435*H435</f>
        <v>0</v>
      </c>
      <c r="U435" s="39"/>
      <c r="V435" s="39"/>
      <c r="W435" s="39"/>
      <c r="X435" s="39"/>
      <c r="Y435" s="39"/>
      <c r="Z435" s="39"/>
      <c r="AA435" s="39"/>
      <c r="AB435" s="39"/>
      <c r="AC435" s="39"/>
      <c r="AD435" s="39"/>
      <c r="AE435" s="39"/>
      <c r="AR435" s="216" t="s">
        <v>175</v>
      </c>
      <c r="AT435" s="216" t="s">
        <v>137</v>
      </c>
      <c r="AU435" s="216" t="s">
        <v>82</v>
      </c>
      <c r="AY435" s="18" t="s">
        <v>134</v>
      </c>
      <c r="BE435" s="217">
        <f>IF(N435="základní",J435,0)</f>
        <v>0</v>
      </c>
      <c r="BF435" s="217">
        <f>IF(N435="snížená",J435,0)</f>
        <v>0</v>
      </c>
      <c r="BG435" s="217">
        <f>IF(N435="zákl. přenesená",J435,0)</f>
        <v>0</v>
      </c>
      <c r="BH435" s="217">
        <f>IF(N435="sníž. přenesená",J435,0)</f>
        <v>0</v>
      </c>
      <c r="BI435" s="217">
        <f>IF(N435="nulová",J435,0)</f>
        <v>0</v>
      </c>
      <c r="BJ435" s="18" t="s">
        <v>80</v>
      </c>
      <c r="BK435" s="217">
        <f>ROUND(I435*H435,2)</f>
        <v>0</v>
      </c>
      <c r="BL435" s="18" t="s">
        <v>175</v>
      </c>
      <c r="BM435" s="216" t="s">
        <v>616</v>
      </c>
    </row>
    <row r="436" s="2" customFormat="1">
      <c r="A436" s="39"/>
      <c r="B436" s="40"/>
      <c r="C436" s="41"/>
      <c r="D436" s="218" t="s">
        <v>143</v>
      </c>
      <c r="E436" s="41"/>
      <c r="F436" s="219" t="s">
        <v>615</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143</v>
      </c>
      <c r="AU436" s="18" t="s">
        <v>82</v>
      </c>
    </row>
    <row r="437" s="2" customFormat="1" ht="24.15" customHeight="1">
      <c r="A437" s="39"/>
      <c r="B437" s="40"/>
      <c r="C437" s="205" t="s">
        <v>400</v>
      </c>
      <c r="D437" s="205" t="s">
        <v>137</v>
      </c>
      <c r="E437" s="206" t="s">
        <v>617</v>
      </c>
      <c r="F437" s="207" t="s">
        <v>618</v>
      </c>
      <c r="G437" s="208" t="s">
        <v>255</v>
      </c>
      <c r="H437" s="209">
        <v>36.799999999999997</v>
      </c>
      <c r="I437" s="210"/>
      <c r="J437" s="211">
        <f>ROUND(I437*H437,2)</f>
        <v>0</v>
      </c>
      <c r="K437" s="207" t="s">
        <v>141</v>
      </c>
      <c r="L437" s="45"/>
      <c r="M437" s="212" t="s">
        <v>19</v>
      </c>
      <c r="N437" s="213" t="s">
        <v>43</v>
      </c>
      <c r="O437" s="85"/>
      <c r="P437" s="214">
        <f>O437*H437</f>
        <v>0</v>
      </c>
      <c r="Q437" s="214">
        <v>0</v>
      </c>
      <c r="R437" s="214">
        <f>Q437*H437</f>
        <v>0</v>
      </c>
      <c r="S437" s="214">
        <v>0</v>
      </c>
      <c r="T437" s="215">
        <f>S437*H437</f>
        <v>0</v>
      </c>
      <c r="U437" s="39"/>
      <c r="V437" s="39"/>
      <c r="W437" s="39"/>
      <c r="X437" s="39"/>
      <c r="Y437" s="39"/>
      <c r="Z437" s="39"/>
      <c r="AA437" s="39"/>
      <c r="AB437" s="39"/>
      <c r="AC437" s="39"/>
      <c r="AD437" s="39"/>
      <c r="AE437" s="39"/>
      <c r="AR437" s="216" t="s">
        <v>175</v>
      </c>
      <c r="AT437" s="216" t="s">
        <v>137</v>
      </c>
      <c r="AU437" s="216" t="s">
        <v>82</v>
      </c>
      <c r="AY437" s="18" t="s">
        <v>134</v>
      </c>
      <c r="BE437" s="217">
        <f>IF(N437="základní",J437,0)</f>
        <v>0</v>
      </c>
      <c r="BF437" s="217">
        <f>IF(N437="snížená",J437,0)</f>
        <v>0</v>
      </c>
      <c r="BG437" s="217">
        <f>IF(N437="zákl. přenesená",J437,0)</f>
        <v>0</v>
      </c>
      <c r="BH437" s="217">
        <f>IF(N437="sníž. přenesená",J437,0)</f>
        <v>0</v>
      </c>
      <c r="BI437" s="217">
        <f>IF(N437="nulová",J437,0)</f>
        <v>0</v>
      </c>
      <c r="BJ437" s="18" t="s">
        <v>80</v>
      </c>
      <c r="BK437" s="217">
        <f>ROUND(I437*H437,2)</f>
        <v>0</v>
      </c>
      <c r="BL437" s="18" t="s">
        <v>175</v>
      </c>
      <c r="BM437" s="216" t="s">
        <v>619</v>
      </c>
    </row>
    <row r="438" s="2" customFormat="1">
      <c r="A438" s="39"/>
      <c r="B438" s="40"/>
      <c r="C438" s="41"/>
      <c r="D438" s="218" t="s">
        <v>143</v>
      </c>
      <c r="E438" s="41"/>
      <c r="F438" s="219" t="s">
        <v>618</v>
      </c>
      <c r="G438" s="41"/>
      <c r="H438" s="41"/>
      <c r="I438" s="220"/>
      <c r="J438" s="41"/>
      <c r="K438" s="41"/>
      <c r="L438" s="45"/>
      <c r="M438" s="221"/>
      <c r="N438" s="222"/>
      <c r="O438" s="85"/>
      <c r="P438" s="85"/>
      <c r="Q438" s="85"/>
      <c r="R438" s="85"/>
      <c r="S438" s="85"/>
      <c r="T438" s="86"/>
      <c r="U438" s="39"/>
      <c r="V438" s="39"/>
      <c r="W438" s="39"/>
      <c r="X438" s="39"/>
      <c r="Y438" s="39"/>
      <c r="Z438" s="39"/>
      <c r="AA438" s="39"/>
      <c r="AB438" s="39"/>
      <c r="AC438" s="39"/>
      <c r="AD438" s="39"/>
      <c r="AE438" s="39"/>
      <c r="AT438" s="18" t="s">
        <v>143</v>
      </c>
      <c r="AU438" s="18" t="s">
        <v>82</v>
      </c>
    </row>
    <row r="439" s="2" customFormat="1" ht="16.5" customHeight="1">
      <c r="A439" s="39"/>
      <c r="B439" s="40"/>
      <c r="C439" s="205" t="s">
        <v>620</v>
      </c>
      <c r="D439" s="205" t="s">
        <v>137</v>
      </c>
      <c r="E439" s="206" t="s">
        <v>621</v>
      </c>
      <c r="F439" s="207" t="s">
        <v>622</v>
      </c>
      <c r="G439" s="208" t="s">
        <v>255</v>
      </c>
      <c r="H439" s="209">
        <v>36.799999999999997</v>
      </c>
      <c r="I439" s="210"/>
      <c r="J439" s="211">
        <f>ROUND(I439*H439,2)</f>
        <v>0</v>
      </c>
      <c r="K439" s="207" t="s">
        <v>141</v>
      </c>
      <c r="L439" s="45"/>
      <c r="M439" s="212" t="s">
        <v>19</v>
      </c>
      <c r="N439" s="213" t="s">
        <v>43</v>
      </c>
      <c r="O439" s="85"/>
      <c r="P439" s="214">
        <f>O439*H439</f>
        <v>0</v>
      </c>
      <c r="Q439" s="214">
        <v>0</v>
      </c>
      <c r="R439" s="214">
        <f>Q439*H439</f>
        <v>0</v>
      </c>
      <c r="S439" s="214">
        <v>0</v>
      </c>
      <c r="T439" s="215">
        <f>S439*H439</f>
        <v>0</v>
      </c>
      <c r="U439" s="39"/>
      <c r="V439" s="39"/>
      <c r="W439" s="39"/>
      <c r="X439" s="39"/>
      <c r="Y439" s="39"/>
      <c r="Z439" s="39"/>
      <c r="AA439" s="39"/>
      <c r="AB439" s="39"/>
      <c r="AC439" s="39"/>
      <c r="AD439" s="39"/>
      <c r="AE439" s="39"/>
      <c r="AR439" s="216" t="s">
        <v>175</v>
      </c>
      <c r="AT439" s="216" t="s">
        <v>137</v>
      </c>
      <c r="AU439" s="216" t="s">
        <v>82</v>
      </c>
      <c r="AY439" s="18" t="s">
        <v>134</v>
      </c>
      <c r="BE439" s="217">
        <f>IF(N439="základní",J439,0)</f>
        <v>0</v>
      </c>
      <c r="BF439" s="217">
        <f>IF(N439="snížená",J439,0)</f>
        <v>0</v>
      </c>
      <c r="BG439" s="217">
        <f>IF(N439="zákl. přenesená",J439,0)</f>
        <v>0</v>
      </c>
      <c r="BH439" s="217">
        <f>IF(N439="sníž. přenesená",J439,0)</f>
        <v>0</v>
      </c>
      <c r="BI439" s="217">
        <f>IF(N439="nulová",J439,0)</f>
        <v>0</v>
      </c>
      <c r="BJ439" s="18" t="s">
        <v>80</v>
      </c>
      <c r="BK439" s="217">
        <f>ROUND(I439*H439,2)</f>
        <v>0</v>
      </c>
      <c r="BL439" s="18" t="s">
        <v>175</v>
      </c>
      <c r="BM439" s="216" t="s">
        <v>623</v>
      </c>
    </row>
    <row r="440" s="2" customFormat="1">
      <c r="A440" s="39"/>
      <c r="B440" s="40"/>
      <c r="C440" s="41"/>
      <c r="D440" s="218" t="s">
        <v>143</v>
      </c>
      <c r="E440" s="41"/>
      <c r="F440" s="219" t="s">
        <v>622</v>
      </c>
      <c r="G440" s="41"/>
      <c r="H440" s="41"/>
      <c r="I440" s="220"/>
      <c r="J440" s="41"/>
      <c r="K440" s="41"/>
      <c r="L440" s="45"/>
      <c r="M440" s="221"/>
      <c r="N440" s="222"/>
      <c r="O440" s="85"/>
      <c r="P440" s="85"/>
      <c r="Q440" s="85"/>
      <c r="R440" s="85"/>
      <c r="S440" s="85"/>
      <c r="T440" s="86"/>
      <c r="U440" s="39"/>
      <c r="V440" s="39"/>
      <c r="W440" s="39"/>
      <c r="X440" s="39"/>
      <c r="Y440" s="39"/>
      <c r="Z440" s="39"/>
      <c r="AA440" s="39"/>
      <c r="AB440" s="39"/>
      <c r="AC440" s="39"/>
      <c r="AD440" s="39"/>
      <c r="AE440" s="39"/>
      <c r="AT440" s="18" t="s">
        <v>143</v>
      </c>
      <c r="AU440" s="18" t="s">
        <v>82</v>
      </c>
    </row>
    <row r="441" s="2" customFormat="1" ht="24.15" customHeight="1">
      <c r="A441" s="39"/>
      <c r="B441" s="40"/>
      <c r="C441" s="205" t="s">
        <v>403</v>
      </c>
      <c r="D441" s="205" t="s">
        <v>137</v>
      </c>
      <c r="E441" s="206" t="s">
        <v>624</v>
      </c>
      <c r="F441" s="207" t="s">
        <v>625</v>
      </c>
      <c r="G441" s="208" t="s">
        <v>255</v>
      </c>
      <c r="H441" s="209">
        <v>36.799999999999997</v>
      </c>
      <c r="I441" s="210"/>
      <c r="J441" s="211">
        <f>ROUND(I441*H441,2)</f>
        <v>0</v>
      </c>
      <c r="K441" s="207" t="s">
        <v>141</v>
      </c>
      <c r="L441" s="45"/>
      <c r="M441" s="212" t="s">
        <v>19</v>
      </c>
      <c r="N441" s="213" t="s">
        <v>43</v>
      </c>
      <c r="O441" s="85"/>
      <c r="P441" s="214">
        <f>O441*H441</f>
        <v>0</v>
      </c>
      <c r="Q441" s="214">
        <v>0</v>
      </c>
      <c r="R441" s="214">
        <f>Q441*H441</f>
        <v>0</v>
      </c>
      <c r="S441" s="214">
        <v>0</v>
      </c>
      <c r="T441" s="215">
        <f>S441*H441</f>
        <v>0</v>
      </c>
      <c r="U441" s="39"/>
      <c r="V441" s="39"/>
      <c r="W441" s="39"/>
      <c r="X441" s="39"/>
      <c r="Y441" s="39"/>
      <c r="Z441" s="39"/>
      <c r="AA441" s="39"/>
      <c r="AB441" s="39"/>
      <c r="AC441" s="39"/>
      <c r="AD441" s="39"/>
      <c r="AE441" s="39"/>
      <c r="AR441" s="216" t="s">
        <v>175</v>
      </c>
      <c r="AT441" s="216" t="s">
        <v>137</v>
      </c>
      <c r="AU441" s="216" t="s">
        <v>82</v>
      </c>
      <c r="AY441" s="18" t="s">
        <v>134</v>
      </c>
      <c r="BE441" s="217">
        <f>IF(N441="základní",J441,0)</f>
        <v>0</v>
      </c>
      <c r="BF441" s="217">
        <f>IF(N441="snížená",J441,0)</f>
        <v>0</v>
      </c>
      <c r="BG441" s="217">
        <f>IF(N441="zákl. přenesená",J441,0)</f>
        <v>0</v>
      </c>
      <c r="BH441" s="217">
        <f>IF(N441="sníž. přenesená",J441,0)</f>
        <v>0</v>
      </c>
      <c r="BI441" s="217">
        <f>IF(N441="nulová",J441,0)</f>
        <v>0</v>
      </c>
      <c r="BJ441" s="18" t="s">
        <v>80</v>
      </c>
      <c r="BK441" s="217">
        <f>ROUND(I441*H441,2)</f>
        <v>0</v>
      </c>
      <c r="BL441" s="18" t="s">
        <v>175</v>
      </c>
      <c r="BM441" s="216" t="s">
        <v>626</v>
      </c>
    </row>
    <row r="442" s="2" customFormat="1">
      <c r="A442" s="39"/>
      <c r="B442" s="40"/>
      <c r="C442" s="41"/>
      <c r="D442" s="218" t="s">
        <v>143</v>
      </c>
      <c r="E442" s="41"/>
      <c r="F442" s="219" t="s">
        <v>625</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143</v>
      </c>
      <c r="AU442" s="18" t="s">
        <v>82</v>
      </c>
    </row>
    <row r="443" s="2" customFormat="1" ht="16.5" customHeight="1">
      <c r="A443" s="39"/>
      <c r="B443" s="40"/>
      <c r="C443" s="205" t="s">
        <v>627</v>
      </c>
      <c r="D443" s="205" t="s">
        <v>137</v>
      </c>
      <c r="E443" s="206" t="s">
        <v>628</v>
      </c>
      <c r="F443" s="207" t="s">
        <v>629</v>
      </c>
      <c r="G443" s="208" t="s">
        <v>255</v>
      </c>
      <c r="H443" s="209">
        <v>36.799999999999997</v>
      </c>
      <c r="I443" s="210"/>
      <c r="J443" s="211">
        <f>ROUND(I443*H443,2)</f>
        <v>0</v>
      </c>
      <c r="K443" s="207" t="s">
        <v>141</v>
      </c>
      <c r="L443" s="45"/>
      <c r="M443" s="212" t="s">
        <v>19</v>
      </c>
      <c r="N443" s="213" t="s">
        <v>43</v>
      </c>
      <c r="O443" s="85"/>
      <c r="P443" s="214">
        <f>O443*H443</f>
        <v>0</v>
      </c>
      <c r="Q443" s="214">
        <v>0</v>
      </c>
      <c r="R443" s="214">
        <f>Q443*H443</f>
        <v>0</v>
      </c>
      <c r="S443" s="214">
        <v>0</v>
      </c>
      <c r="T443" s="215">
        <f>S443*H443</f>
        <v>0</v>
      </c>
      <c r="U443" s="39"/>
      <c r="V443" s="39"/>
      <c r="W443" s="39"/>
      <c r="X443" s="39"/>
      <c r="Y443" s="39"/>
      <c r="Z443" s="39"/>
      <c r="AA443" s="39"/>
      <c r="AB443" s="39"/>
      <c r="AC443" s="39"/>
      <c r="AD443" s="39"/>
      <c r="AE443" s="39"/>
      <c r="AR443" s="216" t="s">
        <v>175</v>
      </c>
      <c r="AT443" s="216" t="s">
        <v>137</v>
      </c>
      <c r="AU443" s="216" t="s">
        <v>82</v>
      </c>
      <c r="AY443" s="18" t="s">
        <v>134</v>
      </c>
      <c r="BE443" s="217">
        <f>IF(N443="základní",J443,0)</f>
        <v>0</v>
      </c>
      <c r="BF443" s="217">
        <f>IF(N443="snížená",J443,0)</f>
        <v>0</v>
      </c>
      <c r="BG443" s="217">
        <f>IF(N443="zákl. přenesená",J443,0)</f>
        <v>0</v>
      </c>
      <c r="BH443" s="217">
        <f>IF(N443="sníž. přenesená",J443,0)</f>
        <v>0</v>
      </c>
      <c r="BI443" s="217">
        <f>IF(N443="nulová",J443,0)</f>
        <v>0</v>
      </c>
      <c r="BJ443" s="18" t="s">
        <v>80</v>
      </c>
      <c r="BK443" s="217">
        <f>ROUND(I443*H443,2)</f>
        <v>0</v>
      </c>
      <c r="BL443" s="18" t="s">
        <v>175</v>
      </c>
      <c r="BM443" s="216" t="s">
        <v>630</v>
      </c>
    </row>
    <row r="444" s="2" customFormat="1">
      <c r="A444" s="39"/>
      <c r="B444" s="40"/>
      <c r="C444" s="41"/>
      <c r="D444" s="218" t="s">
        <v>143</v>
      </c>
      <c r="E444" s="41"/>
      <c r="F444" s="219" t="s">
        <v>629</v>
      </c>
      <c r="G444" s="41"/>
      <c r="H444" s="41"/>
      <c r="I444" s="220"/>
      <c r="J444" s="41"/>
      <c r="K444" s="41"/>
      <c r="L444" s="45"/>
      <c r="M444" s="221"/>
      <c r="N444" s="222"/>
      <c r="O444" s="85"/>
      <c r="P444" s="85"/>
      <c r="Q444" s="85"/>
      <c r="R444" s="85"/>
      <c r="S444" s="85"/>
      <c r="T444" s="86"/>
      <c r="U444" s="39"/>
      <c r="V444" s="39"/>
      <c r="W444" s="39"/>
      <c r="X444" s="39"/>
      <c r="Y444" s="39"/>
      <c r="Z444" s="39"/>
      <c r="AA444" s="39"/>
      <c r="AB444" s="39"/>
      <c r="AC444" s="39"/>
      <c r="AD444" s="39"/>
      <c r="AE444" s="39"/>
      <c r="AT444" s="18" t="s">
        <v>143</v>
      </c>
      <c r="AU444" s="18" t="s">
        <v>82</v>
      </c>
    </row>
    <row r="445" s="2" customFormat="1" ht="21.75" customHeight="1">
      <c r="A445" s="39"/>
      <c r="B445" s="40"/>
      <c r="C445" s="205" t="s">
        <v>407</v>
      </c>
      <c r="D445" s="205" t="s">
        <v>137</v>
      </c>
      <c r="E445" s="206" t="s">
        <v>631</v>
      </c>
      <c r="F445" s="207" t="s">
        <v>632</v>
      </c>
      <c r="G445" s="208" t="s">
        <v>255</v>
      </c>
      <c r="H445" s="209">
        <v>36.799999999999997</v>
      </c>
      <c r="I445" s="210"/>
      <c r="J445" s="211">
        <f>ROUND(I445*H445,2)</f>
        <v>0</v>
      </c>
      <c r="K445" s="207" t="s">
        <v>141</v>
      </c>
      <c r="L445" s="45"/>
      <c r="M445" s="212" t="s">
        <v>19</v>
      </c>
      <c r="N445" s="213" t="s">
        <v>43</v>
      </c>
      <c r="O445" s="85"/>
      <c r="P445" s="214">
        <f>O445*H445</f>
        <v>0</v>
      </c>
      <c r="Q445" s="214">
        <v>0</v>
      </c>
      <c r="R445" s="214">
        <f>Q445*H445</f>
        <v>0</v>
      </c>
      <c r="S445" s="214">
        <v>0</v>
      </c>
      <c r="T445" s="215">
        <f>S445*H445</f>
        <v>0</v>
      </c>
      <c r="U445" s="39"/>
      <c r="V445" s="39"/>
      <c r="W445" s="39"/>
      <c r="X445" s="39"/>
      <c r="Y445" s="39"/>
      <c r="Z445" s="39"/>
      <c r="AA445" s="39"/>
      <c r="AB445" s="39"/>
      <c r="AC445" s="39"/>
      <c r="AD445" s="39"/>
      <c r="AE445" s="39"/>
      <c r="AR445" s="216" t="s">
        <v>175</v>
      </c>
      <c r="AT445" s="216" t="s">
        <v>137</v>
      </c>
      <c r="AU445" s="216" t="s">
        <v>82</v>
      </c>
      <c r="AY445" s="18" t="s">
        <v>134</v>
      </c>
      <c r="BE445" s="217">
        <f>IF(N445="základní",J445,0)</f>
        <v>0</v>
      </c>
      <c r="BF445" s="217">
        <f>IF(N445="snížená",J445,0)</f>
        <v>0</v>
      </c>
      <c r="BG445" s="217">
        <f>IF(N445="zákl. přenesená",J445,0)</f>
        <v>0</v>
      </c>
      <c r="BH445" s="217">
        <f>IF(N445="sníž. přenesená",J445,0)</f>
        <v>0</v>
      </c>
      <c r="BI445" s="217">
        <f>IF(N445="nulová",J445,0)</f>
        <v>0</v>
      </c>
      <c r="BJ445" s="18" t="s">
        <v>80</v>
      </c>
      <c r="BK445" s="217">
        <f>ROUND(I445*H445,2)</f>
        <v>0</v>
      </c>
      <c r="BL445" s="18" t="s">
        <v>175</v>
      </c>
      <c r="BM445" s="216" t="s">
        <v>633</v>
      </c>
    </row>
    <row r="446" s="2" customFormat="1">
      <c r="A446" s="39"/>
      <c r="B446" s="40"/>
      <c r="C446" s="41"/>
      <c r="D446" s="218" t="s">
        <v>143</v>
      </c>
      <c r="E446" s="41"/>
      <c r="F446" s="219" t="s">
        <v>632</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143</v>
      </c>
      <c r="AU446" s="18" t="s">
        <v>82</v>
      </c>
    </row>
    <row r="447" s="14" customFormat="1">
      <c r="A447" s="14"/>
      <c r="B447" s="234"/>
      <c r="C447" s="235"/>
      <c r="D447" s="218" t="s">
        <v>163</v>
      </c>
      <c r="E447" s="236" t="s">
        <v>19</v>
      </c>
      <c r="F447" s="237" t="s">
        <v>634</v>
      </c>
      <c r="G447" s="235"/>
      <c r="H447" s="238">
        <v>36.799999999999997</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163</v>
      </c>
      <c r="AU447" s="244" t="s">
        <v>82</v>
      </c>
      <c r="AV447" s="14" t="s">
        <v>82</v>
      </c>
      <c r="AW447" s="14" t="s">
        <v>31</v>
      </c>
      <c r="AX447" s="14" t="s">
        <v>72</v>
      </c>
      <c r="AY447" s="244" t="s">
        <v>134</v>
      </c>
    </row>
    <row r="448" s="15" customFormat="1">
      <c r="A448" s="15"/>
      <c r="B448" s="245"/>
      <c r="C448" s="246"/>
      <c r="D448" s="218" t="s">
        <v>163</v>
      </c>
      <c r="E448" s="247" t="s">
        <v>19</v>
      </c>
      <c r="F448" s="248" t="s">
        <v>168</v>
      </c>
      <c r="G448" s="246"/>
      <c r="H448" s="249">
        <v>36.799999999999997</v>
      </c>
      <c r="I448" s="250"/>
      <c r="J448" s="246"/>
      <c r="K448" s="246"/>
      <c r="L448" s="251"/>
      <c r="M448" s="252"/>
      <c r="N448" s="253"/>
      <c r="O448" s="253"/>
      <c r="P448" s="253"/>
      <c r="Q448" s="253"/>
      <c r="R448" s="253"/>
      <c r="S448" s="253"/>
      <c r="T448" s="254"/>
      <c r="U448" s="15"/>
      <c r="V448" s="15"/>
      <c r="W448" s="15"/>
      <c r="X448" s="15"/>
      <c r="Y448" s="15"/>
      <c r="Z448" s="15"/>
      <c r="AA448" s="15"/>
      <c r="AB448" s="15"/>
      <c r="AC448" s="15"/>
      <c r="AD448" s="15"/>
      <c r="AE448" s="15"/>
      <c r="AT448" s="255" t="s">
        <v>163</v>
      </c>
      <c r="AU448" s="255" t="s">
        <v>82</v>
      </c>
      <c r="AV448" s="15" t="s">
        <v>142</v>
      </c>
      <c r="AW448" s="15" t="s">
        <v>31</v>
      </c>
      <c r="AX448" s="15" t="s">
        <v>80</v>
      </c>
      <c r="AY448" s="255" t="s">
        <v>134</v>
      </c>
    </row>
    <row r="449" s="12" customFormat="1" ht="22.8" customHeight="1">
      <c r="A449" s="12"/>
      <c r="B449" s="189"/>
      <c r="C449" s="190"/>
      <c r="D449" s="191" t="s">
        <v>71</v>
      </c>
      <c r="E449" s="203" t="s">
        <v>635</v>
      </c>
      <c r="F449" s="203" t="s">
        <v>636</v>
      </c>
      <c r="G449" s="190"/>
      <c r="H449" s="190"/>
      <c r="I449" s="193"/>
      <c r="J449" s="204">
        <f>BK449</f>
        <v>0</v>
      </c>
      <c r="K449" s="190"/>
      <c r="L449" s="195"/>
      <c r="M449" s="196"/>
      <c r="N449" s="197"/>
      <c r="O449" s="197"/>
      <c r="P449" s="198">
        <f>SUM(P450:P478)</f>
        <v>0</v>
      </c>
      <c r="Q449" s="197"/>
      <c r="R449" s="198">
        <f>SUM(R450:R478)</f>
        <v>0</v>
      </c>
      <c r="S449" s="197"/>
      <c r="T449" s="199">
        <f>SUM(T450:T478)</f>
        <v>0</v>
      </c>
      <c r="U449" s="12"/>
      <c r="V449" s="12"/>
      <c r="W449" s="12"/>
      <c r="X449" s="12"/>
      <c r="Y449" s="12"/>
      <c r="Z449" s="12"/>
      <c r="AA449" s="12"/>
      <c r="AB449" s="12"/>
      <c r="AC449" s="12"/>
      <c r="AD449" s="12"/>
      <c r="AE449" s="12"/>
      <c r="AR449" s="200" t="s">
        <v>82</v>
      </c>
      <c r="AT449" s="201" t="s">
        <v>71</v>
      </c>
      <c r="AU449" s="201" t="s">
        <v>80</v>
      </c>
      <c r="AY449" s="200" t="s">
        <v>134</v>
      </c>
      <c r="BK449" s="202">
        <f>SUM(BK450:BK478)</f>
        <v>0</v>
      </c>
    </row>
    <row r="450" s="2" customFormat="1" ht="16.5" customHeight="1">
      <c r="A450" s="39"/>
      <c r="B450" s="40"/>
      <c r="C450" s="205" t="s">
        <v>637</v>
      </c>
      <c r="D450" s="205" t="s">
        <v>137</v>
      </c>
      <c r="E450" s="206" t="s">
        <v>638</v>
      </c>
      <c r="F450" s="207" t="s">
        <v>639</v>
      </c>
      <c r="G450" s="208" t="s">
        <v>140</v>
      </c>
      <c r="H450" s="209">
        <v>181.76599999999999</v>
      </c>
      <c r="I450" s="210"/>
      <c r="J450" s="211">
        <f>ROUND(I450*H450,2)</f>
        <v>0</v>
      </c>
      <c r="K450" s="207" t="s">
        <v>141</v>
      </c>
      <c r="L450" s="45"/>
      <c r="M450" s="212" t="s">
        <v>19</v>
      </c>
      <c r="N450" s="213" t="s">
        <v>43</v>
      </c>
      <c r="O450" s="85"/>
      <c r="P450" s="214">
        <f>O450*H450</f>
        <v>0</v>
      </c>
      <c r="Q450" s="214">
        <v>0</v>
      </c>
      <c r="R450" s="214">
        <f>Q450*H450</f>
        <v>0</v>
      </c>
      <c r="S450" s="214">
        <v>0</v>
      </c>
      <c r="T450" s="215">
        <f>S450*H450</f>
        <v>0</v>
      </c>
      <c r="U450" s="39"/>
      <c r="V450" s="39"/>
      <c r="W450" s="39"/>
      <c r="X450" s="39"/>
      <c r="Y450" s="39"/>
      <c r="Z450" s="39"/>
      <c r="AA450" s="39"/>
      <c r="AB450" s="39"/>
      <c r="AC450" s="39"/>
      <c r="AD450" s="39"/>
      <c r="AE450" s="39"/>
      <c r="AR450" s="216" t="s">
        <v>175</v>
      </c>
      <c r="AT450" s="216" t="s">
        <v>137</v>
      </c>
      <c r="AU450" s="216" t="s">
        <v>82</v>
      </c>
      <c r="AY450" s="18" t="s">
        <v>134</v>
      </c>
      <c r="BE450" s="217">
        <f>IF(N450="základní",J450,0)</f>
        <v>0</v>
      </c>
      <c r="BF450" s="217">
        <f>IF(N450="snížená",J450,0)</f>
        <v>0</v>
      </c>
      <c r="BG450" s="217">
        <f>IF(N450="zákl. přenesená",J450,0)</f>
        <v>0</v>
      </c>
      <c r="BH450" s="217">
        <f>IF(N450="sníž. přenesená",J450,0)</f>
        <v>0</v>
      </c>
      <c r="BI450" s="217">
        <f>IF(N450="nulová",J450,0)</f>
        <v>0</v>
      </c>
      <c r="BJ450" s="18" t="s">
        <v>80</v>
      </c>
      <c r="BK450" s="217">
        <f>ROUND(I450*H450,2)</f>
        <v>0</v>
      </c>
      <c r="BL450" s="18" t="s">
        <v>175</v>
      </c>
      <c r="BM450" s="216" t="s">
        <v>640</v>
      </c>
    </row>
    <row r="451" s="2" customFormat="1">
      <c r="A451" s="39"/>
      <c r="B451" s="40"/>
      <c r="C451" s="41"/>
      <c r="D451" s="218" t="s">
        <v>143</v>
      </c>
      <c r="E451" s="41"/>
      <c r="F451" s="219" t="s">
        <v>639</v>
      </c>
      <c r="G451" s="41"/>
      <c r="H451" s="41"/>
      <c r="I451" s="220"/>
      <c r="J451" s="41"/>
      <c r="K451" s="41"/>
      <c r="L451" s="45"/>
      <c r="M451" s="221"/>
      <c r="N451" s="222"/>
      <c r="O451" s="85"/>
      <c r="P451" s="85"/>
      <c r="Q451" s="85"/>
      <c r="R451" s="85"/>
      <c r="S451" s="85"/>
      <c r="T451" s="86"/>
      <c r="U451" s="39"/>
      <c r="V451" s="39"/>
      <c r="W451" s="39"/>
      <c r="X451" s="39"/>
      <c r="Y451" s="39"/>
      <c r="Z451" s="39"/>
      <c r="AA451" s="39"/>
      <c r="AB451" s="39"/>
      <c r="AC451" s="39"/>
      <c r="AD451" s="39"/>
      <c r="AE451" s="39"/>
      <c r="AT451" s="18" t="s">
        <v>143</v>
      </c>
      <c r="AU451" s="18" t="s">
        <v>82</v>
      </c>
    </row>
    <row r="452" s="2" customFormat="1" ht="16.5" customHeight="1">
      <c r="A452" s="39"/>
      <c r="B452" s="40"/>
      <c r="C452" s="205" t="s">
        <v>411</v>
      </c>
      <c r="D452" s="205" t="s">
        <v>137</v>
      </c>
      <c r="E452" s="206" t="s">
        <v>641</v>
      </c>
      <c r="F452" s="207" t="s">
        <v>642</v>
      </c>
      <c r="G452" s="208" t="s">
        <v>140</v>
      </c>
      <c r="H452" s="209">
        <v>181.76599999999999</v>
      </c>
      <c r="I452" s="210"/>
      <c r="J452" s="211">
        <f>ROUND(I452*H452,2)</f>
        <v>0</v>
      </c>
      <c r="K452" s="207" t="s">
        <v>141</v>
      </c>
      <c r="L452" s="45"/>
      <c r="M452" s="212" t="s">
        <v>19</v>
      </c>
      <c r="N452" s="213" t="s">
        <v>43</v>
      </c>
      <c r="O452" s="85"/>
      <c r="P452" s="214">
        <f>O452*H452</f>
        <v>0</v>
      </c>
      <c r="Q452" s="214">
        <v>0</v>
      </c>
      <c r="R452" s="214">
        <f>Q452*H452</f>
        <v>0</v>
      </c>
      <c r="S452" s="214">
        <v>0</v>
      </c>
      <c r="T452" s="215">
        <f>S452*H452</f>
        <v>0</v>
      </c>
      <c r="U452" s="39"/>
      <c r="V452" s="39"/>
      <c r="W452" s="39"/>
      <c r="X452" s="39"/>
      <c r="Y452" s="39"/>
      <c r="Z452" s="39"/>
      <c r="AA452" s="39"/>
      <c r="AB452" s="39"/>
      <c r="AC452" s="39"/>
      <c r="AD452" s="39"/>
      <c r="AE452" s="39"/>
      <c r="AR452" s="216" t="s">
        <v>175</v>
      </c>
      <c r="AT452" s="216" t="s">
        <v>137</v>
      </c>
      <c r="AU452" s="216" t="s">
        <v>82</v>
      </c>
      <c r="AY452" s="18" t="s">
        <v>134</v>
      </c>
      <c r="BE452" s="217">
        <f>IF(N452="základní",J452,0)</f>
        <v>0</v>
      </c>
      <c r="BF452" s="217">
        <f>IF(N452="snížená",J452,0)</f>
        <v>0</v>
      </c>
      <c r="BG452" s="217">
        <f>IF(N452="zákl. přenesená",J452,0)</f>
        <v>0</v>
      </c>
      <c r="BH452" s="217">
        <f>IF(N452="sníž. přenesená",J452,0)</f>
        <v>0</v>
      </c>
      <c r="BI452" s="217">
        <f>IF(N452="nulová",J452,0)</f>
        <v>0</v>
      </c>
      <c r="BJ452" s="18" t="s">
        <v>80</v>
      </c>
      <c r="BK452" s="217">
        <f>ROUND(I452*H452,2)</f>
        <v>0</v>
      </c>
      <c r="BL452" s="18" t="s">
        <v>175</v>
      </c>
      <c r="BM452" s="216" t="s">
        <v>643</v>
      </c>
    </row>
    <row r="453" s="2" customFormat="1">
      <c r="A453" s="39"/>
      <c r="B453" s="40"/>
      <c r="C453" s="41"/>
      <c r="D453" s="218" t="s">
        <v>143</v>
      </c>
      <c r="E453" s="41"/>
      <c r="F453" s="219" t="s">
        <v>642</v>
      </c>
      <c r="G453" s="41"/>
      <c r="H453" s="41"/>
      <c r="I453" s="220"/>
      <c r="J453" s="41"/>
      <c r="K453" s="41"/>
      <c r="L453" s="45"/>
      <c r="M453" s="221"/>
      <c r="N453" s="222"/>
      <c r="O453" s="85"/>
      <c r="P453" s="85"/>
      <c r="Q453" s="85"/>
      <c r="R453" s="85"/>
      <c r="S453" s="85"/>
      <c r="T453" s="86"/>
      <c r="U453" s="39"/>
      <c r="V453" s="39"/>
      <c r="W453" s="39"/>
      <c r="X453" s="39"/>
      <c r="Y453" s="39"/>
      <c r="Z453" s="39"/>
      <c r="AA453" s="39"/>
      <c r="AB453" s="39"/>
      <c r="AC453" s="39"/>
      <c r="AD453" s="39"/>
      <c r="AE453" s="39"/>
      <c r="AT453" s="18" t="s">
        <v>143</v>
      </c>
      <c r="AU453" s="18" t="s">
        <v>82</v>
      </c>
    </row>
    <row r="454" s="2" customFormat="1" ht="16.5" customHeight="1">
      <c r="A454" s="39"/>
      <c r="B454" s="40"/>
      <c r="C454" s="205" t="s">
        <v>644</v>
      </c>
      <c r="D454" s="205" t="s">
        <v>137</v>
      </c>
      <c r="E454" s="206" t="s">
        <v>645</v>
      </c>
      <c r="F454" s="207" t="s">
        <v>646</v>
      </c>
      <c r="G454" s="208" t="s">
        <v>140</v>
      </c>
      <c r="H454" s="209">
        <v>181.76599999999999</v>
      </c>
      <c r="I454" s="210"/>
      <c r="J454" s="211">
        <f>ROUND(I454*H454,2)</f>
        <v>0</v>
      </c>
      <c r="K454" s="207" t="s">
        <v>141</v>
      </c>
      <c r="L454" s="45"/>
      <c r="M454" s="212" t="s">
        <v>19</v>
      </c>
      <c r="N454" s="213" t="s">
        <v>43</v>
      </c>
      <c r="O454" s="85"/>
      <c r="P454" s="214">
        <f>O454*H454</f>
        <v>0</v>
      </c>
      <c r="Q454" s="214">
        <v>0</v>
      </c>
      <c r="R454" s="214">
        <f>Q454*H454</f>
        <v>0</v>
      </c>
      <c r="S454" s="214">
        <v>0</v>
      </c>
      <c r="T454" s="215">
        <f>S454*H454</f>
        <v>0</v>
      </c>
      <c r="U454" s="39"/>
      <c r="V454" s="39"/>
      <c r="W454" s="39"/>
      <c r="X454" s="39"/>
      <c r="Y454" s="39"/>
      <c r="Z454" s="39"/>
      <c r="AA454" s="39"/>
      <c r="AB454" s="39"/>
      <c r="AC454" s="39"/>
      <c r="AD454" s="39"/>
      <c r="AE454" s="39"/>
      <c r="AR454" s="216" t="s">
        <v>175</v>
      </c>
      <c r="AT454" s="216" t="s">
        <v>137</v>
      </c>
      <c r="AU454" s="216" t="s">
        <v>82</v>
      </c>
      <c r="AY454" s="18" t="s">
        <v>134</v>
      </c>
      <c r="BE454" s="217">
        <f>IF(N454="základní",J454,0)</f>
        <v>0</v>
      </c>
      <c r="BF454" s="217">
        <f>IF(N454="snížená",J454,0)</f>
        <v>0</v>
      </c>
      <c r="BG454" s="217">
        <f>IF(N454="zákl. přenesená",J454,0)</f>
        <v>0</v>
      </c>
      <c r="BH454" s="217">
        <f>IF(N454="sníž. přenesená",J454,0)</f>
        <v>0</v>
      </c>
      <c r="BI454" s="217">
        <f>IF(N454="nulová",J454,0)</f>
        <v>0</v>
      </c>
      <c r="BJ454" s="18" t="s">
        <v>80</v>
      </c>
      <c r="BK454" s="217">
        <f>ROUND(I454*H454,2)</f>
        <v>0</v>
      </c>
      <c r="BL454" s="18" t="s">
        <v>175</v>
      </c>
      <c r="BM454" s="216" t="s">
        <v>647</v>
      </c>
    </row>
    <row r="455" s="2" customFormat="1">
      <c r="A455" s="39"/>
      <c r="B455" s="40"/>
      <c r="C455" s="41"/>
      <c r="D455" s="218" t="s">
        <v>143</v>
      </c>
      <c r="E455" s="41"/>
      <c r="F455" s="219" t="s">
        <v>646</v>
      </c>
      <c r="G455" s="41"/>
      <c r="H455" s="41"/>
      <c r="I455" s="220"/>
      <c r="J455" s="41"/>
      <c r="K455" s="41"/>
      <c r="L455" s="45"/>
      <c r="M455" s="221"/>
      <c r="N455" s="222"/>
      <c r="O455" s="85"/>
      <c r="P455" s="85"/>
      <c r="Q455" s="85"/>
      <c r="R455" s="85"/>
      <c r="S455" s="85"/>
      <c r="T455" s="86"/>
      <c r="U455" s="39"/>
      <c r="V455" s="39"/>
      <c r="W455" s="39"/>
      <c r="X455" s="39"/>
      <c r="Y455" s="39"/>
      <c r="Z455" s="39"/>
      <c r="AA455" s="39"/>
      <c r="AB455" s="39"/>
      <c r="AC455" s="39"/>
      <c r="AD455" s="39"/>
      <c r="AE455" s="39"/>
      <c r="AT455" s="18" t="s">
        <v>143</v>
      </c>
      <c r="AU455" s="18" t="s">
        <v>82</v>
      </c>
    </row>
    <row r="456" s="2" customFormat="1">
      <c r="A456" s="39"/>
      <c r="B456" s="40"/>
      <c r="C456" s="41"/>
      <c r="D456" s="218" t="s">
        <v>146</v>
      </c>
      <c r="E456" s="41"/>
      <c r="F456" s="223" t="s">
        <v>648</v>
      </c>
      <c r="G456" s="41"/>
      <c r="H456" s="41"/>
      <c r="I456" s="220"/>
      <c r="J456" s="41"/>
      <c r="K456" s="41"/>
      <c r="L456" s="45"/>
      <c r="M456" s="221"/>
      <c r="N456" s="222"/>
      <c r="O456" s="85"/>
      <c r="P456" s="85"/>
      <c r="Q456" s="85"/>
      <c r="R456" s="85"/>
      <c r="S456" s="85"/>
      <c r="T456" s="86"/>
      <c r="U456" s="39"/>
      <c r="V456" s="39"/>
      <c r="W456" s="39"/>
      <c r="X456" s="39"/>
      <c r="Y456" s="39"/>
      <c r="Z456" s="39"/>
      <c r="AA456" s="39"/>
      <c r="AB456" s="39"/>
      <c r="AC456" s="39"/>
      <c r="AD456" s="39"/>
      <c r="AE456" s="39"/>
      <c r="AT456" s="18" t="s">
        <v>146</v>
      </c>
      <c r="AU456" s="18" t="s">
        <v>82</v>
      </c>
    </row>
    <row r="457" s="2" customFormat="1" ht="16.5" customHeight="1">
      <c r="A457" s="39"/>
      <c r="B457" s="40"/>
      <c r="C457" s="205" t="s">
        <v>415</v>
      </c>
      <c r="D457" s="205" t="s">
        <v>137</v>
      </c>
      <c r="E457" s="206" t="s">
        <v>649</v>
      </c>
      <c r="F457" s="207" t="s">
        <v>650</v>
      </c>
      <c r="G457" s="208" t="s">
        <v>140</v>
      </c>
      <c r="H457" s="209">
        <v>78.379999999999995</v>
      </c>
      <c r="I457" s="210"/>
      <c r="J457" s="211">
        <f>ROUND(I457*H457,2)</f>
        <v>0</v>
      </c>
      <c r="K457" s="207" t="s">
        <v>141</v>
      </c>
      <c r="L457" s="45"/>
      <c r="M457" s="212" t="s">
        <v>19</v>
      </c>
      <c r="N457" s="213" t="s">
        <v>43</v>
      </c>
      <c r="O457" s="85"/>
      <c r="P457" s="214">
        <f>O457*H457</f>
        <v>0</v>
      </c>
      <c r="Q457" s="214">
        <v>0</v>
      </c>
      <c r="R457" s="214">
        <f>Q457*H457</f>
        <v>0</v>
      </c>
      <c r="S457" s="214">
        <v>0</v>
      </c>
      <c r="T457" s="215">
        <f>S457*H457</f>
        <v>0</v>
      </c>
      <c r="U457" s="39"/>
      <c r="V457" s="39"/>
      <c r="W457" s="39"/>
      <c r="X457" s="39"/>
      <c r="Y457" s="39"/>
      <c r="Z457" s="39"/>
      <c r="AA457" s="39"/>
      <c r="AB457" s="39"/>
      <c r="AC457" s="39"/>
      <c r="AD457" s="39"/>
      <c r="AE457" s="39"/>
      <c r="AR457" s="216" t="s">
        <v>175</v>
      </c>
      <c r="AT457" s="216" t="s">
        <v>137</v>
      </c>
      <c r="AU457" s="216" t="s">
        <v>82</v>
      </c>
      <c r="AY457" s="18" t="s">
        <v>134</v>
      </c>
      <c r="BE457" s="217">
        <f>IF(N457="základní",J457,0)</f>
        <v>0</v>
      </c>
      <c r="BF457" s="217">
        <f>IF(N457="snížená",J457,0)</f>
        <v>0</v>
      </c>
      <c r="BG457" s="217">
        <f>IF(N457="zákl. přenesená",J457,0)</f>
        <v>0</v>
      </c>
      <c r="BH457" s="217">
        <f>IF(N457="sníž. přenesená",J457,0)</f>
        <v>0</v>
      </c>
      <c r="BI457" s="217">
        <f>IF(N457="nulová",J457,0)</f>
        <v>0</v>
      </c>
      <c r="BJ457" s="18" t="s">
        <v>80</v>
      </c>
      <c r="BK457" s="217">
        <f>ROUND(I457*H457,2)</f>
        <v>0</v>
      </c>
      <c r="BL457" s="18" t="s">
        <v>175</v>
      </c>
      <c r="BM457" s="216" t="s">
        <v>651</v>
      </c>
    </row>
    <row r="458" s="2" customFormat="1">
      <c r="A458" s="39"/>
      <c r="B458" s="40"/>
      <c r="C458" s="41"/>
      <c r="D458" s="218" t="s">
        <v>143</v>
      </c>
      <c r="E458" s="41"/>
      <c r="F458" s="219" t="s">
        <v>650</v>
      </c>
      <c r="G458" s="41"/>
      <c r="H458" s="41"/>
      <c r="I458" s="220"/>
      <c r="J458" s="41"/>
      <c r="K458" s="41"/>
      <c r="L458" s="45"/>
      <c r="M458" s="221"/>
      <c r="N458" s="222"/>
      <c r="O458" s="85"/>
      <c r="P458" s="85"/>
      <c r="Q458" s="85"/>
      <c r="R458" s="85"/>
      <c r="S458" s="85"/>
      <c r="T458" s="86"/>
      <c r="U458" s="39"/>
      <c r="V458" s="39"/>
      <c r="W458" s="39"/>
      <c r="X458" s="39"/>
      <c r="Y458" s="39"/>
      <c r="Z458" s="39"/>
      <c r="AA458" s="39"/>
      <c r="AB458" s="39"/>
      <c r="AC458" s="39"/>
      <c r="AD458" s="39"/>
      <c r="AE458" s="39"/>
      <c r="AT458" s="18" t="s">
        <v>143</v>
      </c>
      <c r="AU458" s="18" t="s">
        <v>82</v>
      </c>
    </row>
    <row r="459" s="2" customFormat="1">
      <c r="A459" s="39"/>
      <c r="B459" s="40"/>
      <c r="C459" s="41"/>
      <c r="D459" s="218" t="s">
        <v>146</v>
      </c>
      <c r="E459" s="41"/>
      <c r="F459" s="223" t="s">
        <v>652</v>
      </c>
      <c r="G459" s="41"/>
      <c r="H459" s="41"/>
      <c r="I459" s="220"/>
      <c r="J459" s="41"/>
      <c r="K459" s="41"/>
      <c r="L459" s="45"/>
      <c r="M459" s="221"/>
      <c r="N459" s="222"/>
      <c r="O459" s="85"/>
      <c r="P459" s="85"/>
      <c r="Q459" s="85"/>
      <c r="R459" s="85"/>
      <c r="S459" s="85"/>
      <c r="T459" s="86"/>
      <c r="U459" s="39"/>
      <c r="V459" s="39"/>
      <c r="W459" s="39"/>
      <c r="X459" s="39"/>
      <c r="Y459" s="39"/>
      <c r="Z459" s="39"/>
      <c r="AA459" s="39"/>
      <c r="AB459" s="39"/>
      <c r="AC459" s="39"/>
      <c r="AD459" s="39"/>
      <c r="AE459" s="39"/>
      <c r="AT459" s="18" t="s">
        <v>146</v>
      </c>
      <c r="AU459" s="18" t="s">
        <v>82</v>
      </c>
    </row>
    <row r="460" s="2" customFormat="1" ht="16.5" customHeight="1">
      <c r="A460" s="39"/>
      <c r="B460" s="40"/>
      <c r="C460" s="256" t="s">
        <v>653</v>
      </c>
      <c r="D460" s="256" t="s">
        <v>316</v>
      </c>
      <c r="E460" s="257" t="s">
        <v>654</v>
      </c>
      <c r="F460" s="258" t="s">
        <v>655</v>
      </c>
      <c r="G460" s="259" t="s">
        <v>140</v>
      </c>
      <c r="H460" s="260">
        <v>78.379999999999995</v>
      </c>
      <c r="I460" s="261"/>
      <c r="J460" s="262">
        <f>ROUND(I460*H460,2)</f>
        <v>0</v>
      </c>
      <c r="K460" s="258" t="s">
        <v>141</v>
      </c>
      <c r="L460" s="263"/>
      <c r="M460" s="264" t="s">
        <v>19</v>
      </c>
      <c r="N460" s="265" t="s">
        <v>43</v>
      </c>
      <c r="O460" s="85"/>
      <c r="P460" s="214">
        <f>O460*H460</f>
        <v>0</v>
      </c>
      <c r="Q460" s="214">
        <v>0</v>
      </c>
      <c r="R460" s="214">
        <f>Q460*H460</f>
        <v>0</v>
      </c>
      <c r="S460" s="214">
        <v>0</v>
      </c>
      <c r="T460" s="215">
        <f>S460*H460</f>
        <v>0</v>
      </c>
      <c r="U460" s="39"/>
      <c r="V460" s="39"/>
      <c r="W460" s="39"/>
      <c r="X460" s="39"/>
      <c r="Y460" s="39"/>
      <c r="Z460" s="39"/>
      <c r="AA460" s="39"/>
      <c r="AB460" s="39"/>
      <c r="AC460" s="39"/>
      <c r="AD460" s="39"/>
      <c r="AE460" s="39"/>
      <c r="AR460" s="216" t="s">
        <v>212</v>
      </c>
      <c r="AT460" s="216" t="s">
        <v>316</v>
      </c>
      <c r="AU460" s="216" t="s">
        <v>82</v>
      </c>
      <c r="AY460" s="18" t="s">
        <v>134</v>
      </c>
      <c r="BE460" s="217">
        <f>IF(N460="základní",J460,0)</f>
        <v>0</v>
      </c>
      <c r="BF460" s="217">
        <f>IF(N460="snížená",J460,0)</f>
        <v>0</v>
      </c>
      <c r="BG460" s="217">
        <f>IF(N460="zákl. přenesená",J460,0)</f>
        <v>0</v>
      </c>
      <c r="BH460" s="217">
        <f>IF(N460="sníž. přenesená",J460,0)</f>
        <v>0</v>
      </c>
      <c r="BI460" s="217">
        <f>IF(N460="nulová",J460,0)</f>
        <v>0</v>
      </c>
      <c r="BJ460" s="18" t="s">
        <v>80</v>
      </c>
      <c r="BK460" s="217">
        <f>ROUND(I460*H460,2)</f>
        <v>0</v>
      </c>
      <c r="BL460" s="18" t="s">
        <v>175</v>
      </c>
      <c r="BM460" s="216" t="s">
        <v>656</v>
      </c>
    </row>
    <row r="461" s="2" customFormat="1">
      <c r="A461" s="39"/>
      <c r="B461" s="40"/>
      <c r="C461" s="41"/>
      <c r="D461" s="218" t="s">
        <v>143</v>
      </c>
      <c r="E461" s="41"/>
      <c r="F461" s="219" t="s">
        <v>655</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143</v>
      </c>
      <c r="AU461" s="18" t="s">
        <v>82</v>
      </c>
    </row>
    <row r="462" s="2" customFormat="1" ht="16.5" customHeight="1">
      <c r="A462" s="39"/>
      <c r="B462" s="40"/>
      <c r="C462" s="205" t="s">
        <v>418</v>
      </c>
      <c r="D462" s="205" t="s">
        <v>137</v>
      </c>
      <c r="E462" s="206" t="s">
        <v>657</v>
      </c>
      <c r="F462" s="207" t="s">
        <v>658</v>
      </c>
      <c r="G462" s="208" t="s">
        <v>140</v>
      </c>
      <c r="H462" s="209">
        <v>181.76599999999999</v>
      </c>
      <c r="I462" s="210"/>
      <c r="J462" s="211">
        <f>ROUND(I462*H462,2)</f>
        <v>0</v>
      </c>
      <c r="K462" s="207" t="s">
        <v>141</v>
      </c>
      <c r="L462" s="45"/>
      <c r="M462" s="212" t="s">
        <v>19</v>
      </c>
      <c r="N462" s="213" t="s">
        <v>43</v>
      </c>
      <c r="O462" s="85"/>
      <c r="P462" s="214">
        <f>O462*H462</f>
        <v>0</v>
      </c>
      <c r="Q462" s="214">
        <v>0</v>
      </c>
      <c r="R462" s="214">
        <f>Q462*H462</f>
        <v>0</v>
      </c>
      <c r="S462" s="214">
        <v>0</v>
      </c>
      <c r="T462" s="215">
        <f>S462*H462</f>
        <v>0</v>
      </c>
      <c r="U462" s="39"/>
      <c r="V462" s="39"/>
      <c r="W462" s="39"/>
      <c r="X462" s="39"/>
      <c r="Y462" s="39"/>
      <c r="Z462" s="39"/>
      <c r="AA462" s="39"/>
      <c r="AB462" s="39"/>
      <c r="AC462" s="39"/>
      <c r="AD462" s="39"/>
      <c r="AE462" s="39"/>
      <c r="AR462" s="216" t="s">
        <v>175</v>
      </c>
      <c r="AT462" s="216" t="s">
        <v>137</v>
      </c>
      <c r="AU462" s="216" t="s">
        <v>82</v>
      </c>
      <c r="AY462" s="18" t="s">
        <v>134</v>
      </c>
      <c r="BE462" s="217">
        <f>IF(N462="základní",J462,0)</f>
        <v>0</v>
      </c>
      <c r="BF462" s="217">
        <f>IF(N462="snížená",J462,0)</f>
        <v>0</v>
      </c>
      <c r="BG462" s="217">
        <f>IF(N462="zákl. přenesená",J462,0)</f>
        <v>0</v>
      </c>
      <c r="BH462" s="217">
        <f>IF(N462="sníž. přenesená",J462,0)</f>
        <v>0</v>
      </c>
      <c r="BI462" s="217">
        <f>IF(N462="nulová",J462,0)</f>
        <v>0</v>
      </c>
      <c r="BJ462" s="18" t="s">
        <v>80</v>
      </c>
      <c r="BK462" s="217">
        <f>ROUND(I462*H462,2)</f>
        <v>0</v>
      </c>
      <c r="BL462" s="18" t="s">
        <v>175</v>
      </c>
      <c r="BM462" s="216" t="s">
        <v>659</v>
      </c>
    </row>
    <row r="463" s="2" customFormat="1">
      <c r="A463" s="39"/>
      <c r="B463" s="40"/>
      <c r="C463" s="41"/>
      <c r="D463" s="218" t="s">
        <v>143</v>
      </c>
      <c r="E463" s="41"/>
      <c r="F463" s="219" t="s">
        <v>658</v>
      </c>
      <c r="G463" s="41"/>
      <c r="H463" s="41"/>
      <c r="I463" s="220"/>
      <c r="J463" s="41"/>
      <c r="K463" s="41"/>
      <c r="L463" s="45"/>
      <c r="M463" s="221"/>
      <c r="N463" s="222"/>
      <c r="O463" s="85"/>
      <c r="P463" s="85"/>
      <c r="Q463" s="85"/>
      <c r="R463" s="85"/>
      <c r="S463" s="85"/>
      <c r="T463" s="86"/>
      <c r="U463" s="39"/>
      <c r="V463" s="39"/>
      <c r="W463" s="39"/>
      <c r="X463" s="39"/>
      <c r="Y463" s="39"/>
      <c r="Z463" s="39"/>
      <c r="AA463" s="39"/>
      <c r="AB463" s="39"/>
      <c r="AC463" s="39"/>
      <c r="AD463" s="39"/>
      <c r="AE463" s="39"/>
      <c r="AT463" s="18" t="s">
        <v>143</v>
      </c>
      <c r="AU463" s="18" t="s">
        <v>82</v>
      </c>
    </row>
    <row r="464" s="14" customFormat="1">
      <c r="A464" s="14"/>
      <c r="B464" s="234"/>
      <c r="C464" s="235"/>
      <c r="D464" s="218" t="s">
        <v>163</v>
      </c>
      <c r="E464" s="236" t="s">
        <v>19</v>
      </c>
      <c r="F464" s="237" t="s">
        <v>660</v>
      </c>
      <c r="G464" s="235"/>
      <c r="H464" s="238">
        <v>103.386</v>
      </c>
      <c r="I464" s="239"/>
      <c r="J464" s="235"/>
      <c r="K464" s="235"/>
      <c r="L464" s="240"/>
      <c r="M464" s="241"/>
      <c r="N464" s="242"/>
      <c r="O464" s="242"/>
      <c r="P464" s="242"/>
      <c r="Q464" s="242"/>
      <c r="R464" s="242"/>
      <c r="S464" s="242"/>
      <c r="T464" s="243"/>
      <c r="U464" s="14"/>
      <c r="V464" s="14"/>
      <c r="W464" s="14"/>
      <c r="X464" s="14"/>
      <c r="Y464" s="14"/>
      <c r="Z464" s="14"/>
      <c r="AA464" s="14"/>
      <c r="AB464" s="14"/>
      <c r="AC464" s="14"/>
      <c r="AD464" s="14"/>
      <c r="AE464" s="14"/>
      <c r="AT464" s="244" t="s">
        <v>163</v>
      </c>
      <c r="AU464" s="244" t="s">
        <v>82</v>
      </c>
      <c r="AV464" s="14" t="s">
        <v>82</v>
      </c>
      <c r="AW464" s="14" t="s">
        <v>31</v>
      </c>
      <c r="AX464" s="14" t="s">
        <v>72</v>
      </c>
      <c r="AY464" s="244" t="s">
        <v>134</v>
      </c>
    </row>
    <row r="465" s="14" customFormat="1">
      <c r="A465" s="14"/>
      <c r="B465" s="234"/>
      <c r="C465" s="235"/>
      <c r="D465" s="218" t="s">
        <v>163</v>
      </c>
      <c r="E465" s="236" t="s">
        <v>19</v>
      </c>
      <c r="F465" s="237" t="s">
        <v>661</v>
      </c>
      <c r="G465" s="235"/>
      <c r="H465" s="238">
        <v>78.379999999999995</v>
      </c>
      <c r="I465" s="239"/>
      <c r="J465" s="235"/>
      <c r="K465" s="235"/>
      <c r="L465" s="240"/>
      <c r="M465" s="241"/>
      <c r="N465" s="242"/>
      <c r="O465" s="242"/>
      <c r="P465" s="242"/>
      <c r="Q465" s="242"/>
      <c r="R465" s="242"/>
      <c r="S465" s="242"/>
      <c r="T465" s="243"/>
      <c r="U465" s="14"/>
      <c r="V465" s="14"/>
      <c r="W465" s="14"/>
      <c r="X465" s="14"/>
      <c r="Y465" s="14"/>
      <c r="Z465" s="14"/>
      <c r="AA465" s="14"/>
      <c r="AB465" s="14"/>
      <c r="AC465" s="14"/>
      <c r="AD465" s="14"/>
      <c r="AE465" s="14"/>
      <c r="AT465" s="244" t="s">
        <v>163</v>
      </c>
      <c r="AU465" s="244" t="s">
        <v>82</v>
      </c>
      <c r="AV465" s="14" t="s">
        <v>82</v>
      </c>
      <c r="AW465" s="14" t="s">
        <v>31</v>
      </c>
      <c r="AX465" s="14" t="s">
        <v>72</v>
      </c>
      <c r="AY465" s="244" t="s">
        <v>134</v>
      </c>
    </row>
    <row r="466" s="15" customFormat="1">
      <c r="A466" s="15"/>
      <c r="B466" s="245"/>
      <c r="C466" s="246"/>
      <c r="D466" s="218" t="s">
        <v>163</v>
      </c>
      <c r="E466" s="247" t="s">
        <v>19</v>
      </c>
      <c r="F466" s="248" t="s">
        <v>168</v>
      </c>
      <c r="G466" s="246"/>
      <c r="H466" s="249">
        <v>181.76599999999999</v>
      </c>
      <c r="I466" s="250"/>
      <c r="J466" s="246"/>
      <c r="K466" s="246"/>
      <c r="L466" s="251"/>
      <c r="M466" s="252"/>
      <c r="N466" s="253"/>
      <c r="O466" s="253"/>
      <c r="P466" s="253"/>
      <c r="Q466" s="253"/>
      <c r="R466" s="253"/>
      <c r="S466" s="253"/>
      <c r="T466" s="254"/>
      <c r="U466" s="15"/>
      <c r="V466" s="15"/>
      <c r="W466" s="15"/>
      <c r="X466" s="15"/>
      <c r="Y466" s="15"/>
      <c r="Z466" s="15"/>
      <c r="AA466" s="15"/>
      <c r="AB466" s="15"/>
      <c r="AC466" s="15"/>
      <c r="AD466" s="15"/>
      <c r="AE466" s="15"/>
      <c r="AT466" s="255" t="s">
        <v>163</v>
      </c>
      <c r="AU466" s="255" t="s">
        <v>82</v>
      </c>
      <c r="AV466" s="15" t="s">
        <v>142</v>
      </c>
      <c r="AW466" s="15" t="s">
        <v>31</v>
      </c>
      <c r="AX466" s="15" t="s">
        <v>80</v>
      </c>
      <c r="AY466" s="255" t="s">
        <v>134</v>
      </c>
    </row>
    <row r="467" s="2" customFormat="1" ht="24.15" customHeight="1">
      <c r="A467" s="39"/>
      <c r="B467" s="40"/>
      <c r="C467" s="205" t="s">
        <v>662</v>
      </c>
      <c r="D467" s="205" t="s">
        <v>137</v>
      </c>
      <c r="E467" s="206" t="s">
        <v>663</v>
      </c>
      <c r="F467" s="207" t="s">
        <v>664</v>
      </c>
      <c r="G467" s="208" t="s">
        <v>140</v>
      </c>
      <c r="H467" s="209">
        <v>52.283000000000001</v>
      </c>
      <c r="I467" s="210"/>
      <c r="J467" s="211">
        <f>ROUND(I467*H467,2)</f>
        <v>0</v>
      </c>
      <c r="K467" s="207" t="s">
        <v>141</v>
      </c>
      <c r="L467" s="45"/>
      <c r="M467" s="212" t="s">
        <v>19</v>
      </c>
      <c r="N467" s="213" t="s">
        <v>43</v>
      </c>
      <c r="O467" s="85"/>
      <c r="P467" s="214">
        <f>O467*H467</f>
        <v>0</v>
      </c>
      <c r="Q467" s="214">
        <v>0</v>
      </c>
      <c r="R467" s="214">
        <f>Q467*H467</f>
        <v>0</v>
      </c>
      <c r="S467" s="214">
        <v>0</v>
      </c>
      <c r="T467" s="215">
        <f>S467*H467</f>
        <v>0</v>
      </c>
      <c r="U467" s="39"/>
      <c r="V467" s="39"/>
      <c r="W467" s="39"/>
      <c r="X467" s="39"/>
      <c r="Y467" s="39"/>
      <c r="Z467" s="39"/>
      <c r="AA467" s="39"/>
      <c r="AB467" s="39"/>
      <c r="AC467" s="39"/>
      <c r="AD467" s="39"/>
      <c r="AE467" s="39"/>
      <c r="AR467" s="216" t="s">
        <v>175</v>
      </c>
      <c r="AT467" s="216" t="s">
        <v>137</v>
      </c>
      <c r="AU467" s="216" t="s">
        <v>82</v>
      </c>
      <c r="AY467" s="18" t="s">
        <v>134</v>
      </c>
      <c r="BE467" s="217">
        <f>IF(N467="základní",J467,0)</f>
        <v>0</v>
      </c>
      <c r="BF467" s="217">
        <f>IF(N467="snížená",J467,0)</f>
        <v>0</v>
      </c>
      <c r="BG467" s="217">
        <f>IF(N467="zákl. přenesená",J467,0)</f>
        <v>0</v>
      </c>
      <c r="BH467" s="217">
        <f>IF(N467="sníž. přenesená",J467,0)</f>
        <v>0</v>
      </c>
      <c r="BI467" s="217">
        <f>IF(N467="nulová",J467,0)</f>
        <v>0</v>
      </c>
      <c r="BJ467" s="18" t="s">
        <v>80</v>
      </c>
      <c r="BK467" s="217">
        <f>ROUND(I467*H467,2)</f>
        <v>0</v>
      </c>
      <c r="BL467" s="18" t="s">
        <v>175</v>
      </c>
      <c r="BM467" s="216" t="s">
        <v>665</v>
      </c>
    </row>
    <row r="468" s="2" customFormat="1">
      <c r="A468" s="39"/>
      <c r="B468" s="40"/>
      <c r="C468" s="41"/>
      <c r="D468" s="218" t="s">
        <v>143</v>
      </c>
      <c r="E468" s="41"/>
      <c r="F468" s="219" t="s">
        <v>664</v>
      </c>
      <c r="G468" s="41"/>
      <c r="H468" s="41"/>
      <c r="I468" s="220"/>
      <c r="J468" s="41"/>
      <c r="K468" s="41"/>
      <c r="L468" s="45"/>
      <c r="M468" s="221"/>
      <c r="N468" s="222"/>
      <c r="O468" s="85"/>
      <c r="P468" s="85"/>
      <c r="Q468" s="85"/>
      <c r="R468" s="85"/>
      <c r="S468" s="85"/>
      <c r="T468" s="86"/>
      <c r="U468" s="39"/>
      <c r="V468" s="39"/>
      <c r="W468" s="39"/>
      <c r="X468" s="39"/>
      <c r="Y468" s="39"/>
      <c r="Z468" s="39"/>
      <c r="AA468" s="39"/>
      <c r="AB468" s="39"/>
      <c r="AC468" s="39"/>
      <c r="AD468" s="39"/>
      <c r="AE468" s="39"/>
      <c r="AT468" s="18" t="s">
        <v>143</v>
      </c>
      <c r="AU468" s="18" t="s">
        <v>82</v>
      </c>
    </row>
    <row r="469" s="14" customFormat="1">
      <c r="A469" s="14"/>
      <c r="B469" s="234"/>
      <c r="C469" s="235"/>
      <c r="D469" s="218" t="s">
        <v>163</v>
      </c>
      <c r="E469" s="236" t="s">
        <v>19</v>
      </c>
      <c r="F469" s="237" t="s">
        <v>666</v>
      </c>
      <c r="G469" s="235"/>
      <c r="H469" s="238">
        <v>61.911000000000001</v>
      </c>
      <c r="I469" s="239"/>
      <c r="J469" s="235"/>
      <c r="K469" s="235"/>
      <c r="L469" s="240"/>
      <c r="M469" s="241"/>
      <c r="N469" s="242"/>
      <c r="O469" s="242"/>
      <c r="P469" s="242"/>
      <c r="Q469" s="242"/>
      <c r="R469" s="242"/>
      <c r="S469" s="242"/>
      <c r="T469" s="243"/>
      <c r="U469" s="14"/>
      <c r="V469" s="14"/>
      <c r="W469" s="14"/>
      <c r="X469" s="14"/>
      <c r="Y469" s="14"/>
      <c r="Z469" s="14"/>
      <c r="AA469" s="14"/>
      <c r="AB469" s="14"/>
      <c r="AC469" s="14"/>
      <c r="AD469" s="14"/>
      <c r="AE469" s="14"/>
      <c r="AT469" s="244" t="s">
        <v>163</v>
      </c>
      <c r="AU469" s="244" t="s">
        <v>82</v>
      </c>
      <c r="AV469" s="14" t="s">
        <v>82</v>
      </c>
      <c r="AW469" s="14" t="s">
        <v>31</v>
      </c>
      <c r="AX469" s="14" t="s">
        <v>72</v>
      </c>
      <c r="AY469" s="244" t="s">
        <v>134</v>
      </c>
    </row>
    <row r="470" s="14" customFormat="1">
      <c r="A470" s="14"/>
      <c r="B470" s="234"/>
      <c r="C470" s="235"/>
      <c r="D470" s="218" t="s">
        <v>163</v>
      </c>
      <c r="E470" s="236" t="s">
        <v>19</v>
      </c>
      <c r="F470" s="237" t="s">
        <v>667</v>
      </c>
      <c r="G470" s="235"/>
      <c r="H470" s="238">
        <v>-1.2</v>
      </c>
      <c r="I470" s="239"/>
      <c r="J470" s="235"/>
      <c r="K470" s="235"/>
      <c r="L470" s="240"/>
      <c r="M470" s="241"/>
      <c r="N470" s="242"/>
      <c r="O470" s="242"/>
      <c r="P470" s="242"/>
      <c r="Q470" s="242"/>
      <c r="R470" s="242"/>
      <c r="S470" s="242"/>
      <c r="T470" s="243"/>
      <c r="U470" s="14"/>
      <c r="V470" s="14"/>
      <c r="W470" s="14"/>
      <c r="X470" s="14"/>
      <c r="Y470" s="14"/>
      <c r="Z470" s="14"/>
      <c r="AA470" s="14"/>
      <c r="AB470" s="14"/>
      <c r="AC470" s="14"/>
      <c r="AD470" s="14"/>
      <c r="AE470" s="14"/>
      <c r="AT470" s="244" t="s">
        <v>163</v>
      </c>
      <c r="AU470" s="244" t="s">
        <v>82</v>
      </c>
      <c r="AV470" s="14" t="s">
        <v>82</v>
      </c>
      <c r="AW470" s="14" t="s">
        <v>31</v>
      </c>
      <c r="AX470" s="14" t="s">
        <v>72</v>
      </c>
      <c r="AY470" s="244" t="s">
        <v>134</v>
      </c>
    </row>
    <row r="471" s="14" customFormat="1">
      <c r="A471" s="14"/>
      <c r="B471" s="234"/>
      <c r="C471" s="235"/>
      <c r="D471" s="218" t="s">
        <v>163</v>
      </c>
      <c r="E471" s="236" t="s">
        <v>19</v>
      </c>
      <c r="F471" s="237" t="s">
        <v>668</v>
      </c>
      <c r="G471" s="235"/>
      <c r="H471" s="238">
        <v>-1.3500000000000001</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163</v>
      </c>
      <c r="AU471" s="244" t="s">
        <v>82</v>
      </c>
      <c r="AV471" s="14" t="s">
        <v>82</v>
      </c>
      <c r="AW471" s="14" t="s">
        <v>31</v>
      </c>
      <c r="AX471" s="14" t="s">
        <v>72</v>
      </c>
      <c r="AY471" s="244" t="s">
        <v>134</v>
      </c>
    </row>
    <row r="472" s="14" customFormat="1">
      <c r="A472" s="14"/>
      <c r="B472" s="234"/>
      <c r="C472" s="235"/>
      <c r="D472" s="218" t="s">
        <v>163</v>
      </c>
      <c r="E472" s="236" t="s">
        <v>19</v>
      </c>
      <c r="F472" s="237" t="s">
        <v>669</v>
      </c>
      <c r="G472" s="235"/>
      <c r="H472" s="238">
        <v>-7.0780000000000003</v>
      </c>
      <c r="I472" s="239"/>
      <c r="J472" s="235"/>
      <c r="K472" s="235"/>
      <c r="L472" s="240"/>
      <c r="M472" s="241"/>
      <c r="N472" s="242"/>
      <c r="O472" s="242"/>
      <c r="P472" s="242"/>
      <c r="Q472" s="242"/>
      <c r="R472" s="242"/>
      <c r="S472" s="242"/>
      <c r="T472" s="243"/>
      <c r="U472" s="14"/>
      <c r="V472" s="14"/>
      <c r="W472" s="14"/>
      <c r="X472" s="14"/>
      <c r="Y472" s="14"/>
      <c r="Z472" s="14"/>
      <c r="AA472" s="14"/>
      <c r="AB472" s="14"/>
      <c r="AC472" s="14"/>
      <c r="AD472" s="14"/>
      <c r="AE472" s="14"/>
      <c r="AT472" s="244" t="s">
        <v>163</v>
      </c>
      <c r="AU472" s="244" t="s">
        <v>82</v>
      </c>
      <c r="AV472" s="14" t="s">
        <v>82</v>
      </c>
      <c r="AW472" s="14" t="s">
        <v>31</v>
      </c>
      <c r="AX472" s="14" t="s">
        <v>72</v>
      </c>
      <c r="AY472" s="244" t="s">
        <v>134</v>
      </c>
    </row>
    <row r="473" s="15" customFormat="1">
      <c r="A473" s="15"/>
      <c r="B473" s="245"/>
      <c r="C473" s="246"/>
      <c r="D473" s="218" t="s">
        <v>163</v>
      </c>
      <c r="E473" s="247" t="s">
        <v>19</v>
      </c>
      <c r="F473" s="248" t="s">
        <v>168</v>
      </c>
      <c r="G473" s="246"/>
      <c r="H473" s="249">
        <v>52.282999999999994</v>
      </c>
      <c r="I473" s="250"/>
      <c r="J473" s="246"/>
      <c r="K473" s="246"/>
      <c r="L473" s="251"/>
      <c r="M473" s="252"/>
      <c r="N473" s="253"/>
      <c r="O473" s="253"/>
      <c r="P473" s="253"/>
      <c r="Q473" s="253"/>
      <c r="R473" s="253"/>
      <c r="S473" s="253"/>
      <c r="T473" s="254"/>
      <c r="U473" s="15"/>
      <c r="V473" s="15"/>
      <c r="W473" s="15"/>
      <c r="X473" s="15"/>
      <c r="Y473" s="15"/>
      <c r="Z473" s="15"/>
      <c r="AA473" s="15"/>
      <c r="AB473" s="15"/>
      <c r="AC473" s="15"/>
      <c r="AD473" s="15"/>
      <c r="AE473" s="15"/>
      <c r="AT473" s="255" t="s">
        <v>163</v>
      </c>
      <c r="AU473" s="255" t="s">
        <v>82</v>
      </c>
      <c r="AV473" s="15" t="s">
        <v>142</v>
      </c>
      <c r="AW473" s="15" t="s">
        <v>31</v>
      </c>
      <c r="AX473" s="15" t="s">
        <v>80</v>
      </c>
      <c r="AY473" s="255" t="s">
        <v>134</v>
      </c>
    </row>
    <row r="474" s="2" customFormat="1" ht="24.15" customHeight="1">
      <c r="A474" s="39"/>
      <c r="B474" s="40"/>
      <c r="C474" s="205" t="s">
        <v>422</v>
      </c>
      <c r="D474" s="205" t="s">
        <v>137</v>
      </c>
      <c r="E474" s="206" t="s">
        <v>670</v>
      </c>
      <c r="F474" s="207" t="s">
        <v>671</v>
      </c>
      <c r="G474" s="208" t="s">
        <v>140</v>
      </c>
      <c r="H474" s="209">
        <v>129.18299999999999</v>
      </c>
      <c r="I474" s="210"/>
      <c r="J474" s="211">
        <f>ROUND(I474*H474,2)</f>
        <v>0</v>
      </c>
      <c r="K474" s="207" t="s">
        <v>141</v>
      </c>
      <c r="L474" s="45"/>
      <c r="M474" s="212" t="s">
        <v>19</v>
      </c>
      <c r="N474" s="213" t="s">
        <v>43</v>
      </c>
      <c r="O474" s="85"/>
      <c r="P474" s="214">
        <f>O474*H474</f>
        <v>0</v>
      </c>
      <c r="Q474" s="214">
        <v>0</v>
      </c>
      <c r="R474" s="214">
        <f>Q474*H474</f>
        <v>0</v>
      </c>
      <c r="S474" s="214">
        <v>0</v>
      </c>
      <c r="T474" s="215">
        <f>S474*H474</f>
        <v>0</v>
      </c>
      <c r="U474" s="39"/>
      <c r="V474" s="39"/>
      <c r="W474" s="39"/>
      <c r="X474" s="39"/>
      <c r="Y474" s="39"/>
      <c r="Z474" s="39"/>
      <c r="AA474" s="39"/>
      <c r="AB474" s="39"/>
      <c r="AC474" s="39"/>
      <c r="AD474" s="39"/>
      <c r="AE474" s="39"/>
      <c r="AR474" s="216" t="s">
        <v>175</v>
      </c>
      <c r="AT474" s="216" t="s">
        <v>137</v>
      </c>
      <c r="AU474" s="216" t="s">
        <v>82</v>
      </c>
      <c r="AY474" s="18" t="s">
        <v>134</v>
      </c>
      <c r="BE474" s="217">
        <f>IF(N474="základní",J474,0)</f>
        <v>0</v>
      </c>
      <c r="BF474" s="217">
        <f>IF(N474="snížená",J474,0)</f>
        <v>0</v>
      </c>
      <c r="BG474" s="217">
        <f>IF(N474="zákl. přenesená",J474,0)</f>
        <v>0</v>
      </c>
      <c r="BH474" s="217">
        <f>IF(N474="sníž. přenesená",J474,0)</f>
        <v>0</v>
      </c>
      <c r="BI474" s="217">
        <f>IF(N474="nulová",J474,0)</f>
        <v>0</v>
      </c>
      <c r="BJ474" s="18" t="s">
        <v>80</v>
      </c>
      <c r="BK474" s="217">
        <f>ROUND(I474*H474,2)</f>
        <v>0</v>
      </c>
      <c r="BL474" s="18" t="s">
        <v>175</v>
      </c>
      <c r="BM474" s="216" t="s">
        <v>672</v>
      </c>
    </row>
    <row r="475" s="2" customFormat="1">
      <c r="A475" s="39"/>
      <c r="B475" s="40"/>
      <c r="C475" s="41"/>
      <c r="D475" s="218" t="s">
        <v>143</v>
      </c>
      <c r="E475" s="41"/>
      <c r="F475" s="219" t="s">
        <v>671</v>
      </c>
      <c r="G475" s="41"/>
      <c r="H475" s="41"/>
      <c r="I475" s="220"/>
      <c r="J475" s="41"/>
      <c r="K475" s="41"/>
      <c r="L475" s="45"/>
      <c r="M475" s="221"/>
      <c r="N475" s="222"/>
      <c r="O475" s="85"/>
      <c r="P475" s="85"/>
      <c r="Q475" s="85"/>
      <c r="R475" s="85"/>
      <c r="S475" s="85"/>
      <c r="T475" s="86"/>
      <c r="U475" s="39"/>
      <c r="V475" s="39"/>
      <c r="W475" s="39"/>
      <c r="X475" s="39"/>
      <c r="Y475" s="39"/>
      <c r="Z475" s="39"/>
      <c r="AA475" s="39"/>
      <c r="AB475" s="39"/>
      <c r="AC475" s="39"/>
      <c r="AD475" s="39"/>
      <c r="AE475" s="39"/>
      <c r="AT475" s="18" t="s">
        <v>143</v>
      </c>
      <c r="AU475" s="18" t="s">
        <v>82</v>
      </c>
    </row>
    <row r="476" s="14" customFormat="1">
      <c r="A476" s="14"/>
      <c r="B476" s="234"/>
      <c r="C476" s="235"/>
      <c r="D476" s="218" t="s">
        <v>163</v>
      </c>
      <c r="E476" s="236" t="s">
        <v>19</v>
      </c>
      <c r="F476" s="237" t="s">
        <v>673</v>
      </c>
      <c r="G476" s="235"/>
      <c r="H476" s="238">
        <v>181.76599999999999</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163</v>
      </c>
      <c r="AU476" s="244" t="s">
        <v>82</v>
      </c>
      <c r="AV476" s="14" t="s">
        <v>82</v>
      </c>
      <c r="AW476" s="14" t="s">
        <v>31</v>
      </c>
      <c r="AX476" s="14" t="s">
        <v>72</v>
      </c>
      <c r="AY476" s="244" t="s">
        <v>134</v>
      </c>
    </row>
    <row r="477" s="14" customFormat="1">
      <c r="A477" s="14"/>
      <c r="B477" s="234"/>
      <c r="C477" s="235"/>
      <c r="D477" s="218" t="s">
        <v>163</v>
      </c>
      <c r="E477" s="236" t="s">
        <v>19</v>
      </c>
      <c r="F477" s="237" t="s">
        <v>674</v>
      </c>
      <c r="G477" s="235"/>
      <c r="H477" s="238">
        <v>-52.582999999999998</v>
      </c>
      <c r="I477" s="239"/>
      <c r="J477" s="235"/>
      <c r="K477" s="235"/>
      <c r="L477" s="240"/>
      <c r="M477" s="241"/>
      <c r="N477" s="242"/>
      <c r="O477" s="242"/>
      <c r="P477" s="242"/>
      <c r="Q477" s="242"/>
      <c r="R477" s="242"/>
      <c r="S477" s="242"/>
      <c r="T477" s="243"/>
      <c r="U477" s="14"/>
      <c r="V477" s="14"/>
      <c r="W477" s="14"/>
      <c r="X477" s="14"/>
      <c r="Y477" s="14"/>
      <c r="Z477" s="14"/>
      <c r="AA477" s="14"/>
      <c r="AB477" s="14"/>
      <c r="AC477" s="14"/>
      <c r="AD477" s="14"/>
      <c r="AE477" s="14"/>
      <c r="AT477" s="244" t="s">
        <v>163</v>
      </c>
      <c r="AU477" s="244" t="s">
        <v>82</v>
      </c>
      <c r="AV477" s="14" t="s">
        <v>82</v>
      </c>
      <c r="AW477" s="14" t="s">
        <v>31</v>
      </c>
      <c r="AX477" s="14" t="s">
        <v>72</v>
      </c>
      <c r="AY477" s="244" t="s">
        <v>134</v>
      </c>
    </row>
    <row r="478" s="15" customFormat="1">
      <c r="A478" s="15"/>
      <c r="B478" s="245"/>
      <c r="C478" s="246"/>
      <c r="D478" s="218" t="s">
        <v>163</v>
      </c>
      <c r="E478" s="247" t="s">
        <v>19</v>
      </c>
      <c r="F478" s="248" t="s">
        <v>168</v>
      </c>
      <c r="G478" s="246"/>
      <c r="H478" s="249">
        <v>129.18299999999999</v>
      </c>
      <c r="I478" s="250"/>
      <c r="J478" s="246"/>
      <c r="K478" s="246"/>
      <c r="L478" s="251"/>
      <c r="M478" s="252"/>
      <c r="N478" s="253"/>
      <c r="O478" s="253"/>
      <c r="P478" s="253"/>
      <c r="Q478" s="253"/>
      <c r="R478" s="253"/>
      <c r="S478" s="253"/>
      <c r="T478" s="254"/>
      <c r="U478" s="15"/>
      <c r="V478" s="15"/>
      <c r="W478" s="15"/>
      <c r="X478" s="15"/>
      <c r="Y478" s="15"/>
      <c r="Z478" s="15"/>
      <c r="AA478" s="15"/>
      <c r="AB478" s="15"/>
      <c r="AC478" s="15"/>
      <c r="AD478" s="15"/>
      <c r="AE478" s="15"/>
      <c r="AT478" s="255" t="s">
        <v>163</v>
      </c>
      <c r="AU478" s="255" t="s">
        <v>82</v>
      </c>
      <c r="AV478" s="15" t="s">
        <v>142</v>
      </c>
      <c r="AW478" s="15" t="s">
        <v>31</v>
      </c>
      <c r="AX478" s="15" t="s">
        <v>80</v>
      </c>
      <c r="AY478" s="255" t="s">
        <v>134</v>
      </c>
    </row>
    <row r="479" s="12" customFormat="1" ht="25.92" customHeight="1">
      <c r="A479" s="12"/>
      <c r="B479" s="189"/>
      <c r="C479" s="190"/>
      <c r="D479" s="191" t="s">
        <v>71</v>
      </c>
      <c r="E479" s="192" t="s">
        <v>675</v>
      </c>
      <c r="F479" s="192" t="s">
        <v>676</v>
      </c>
      <c r="G479" s="190"/>
      <c r="H479" s="190"/>
      <c r="I479" s="193"/>
      <c r="J479" s="194">
        <f>BK479</f>
        <v>0</v>
      </c>
      <c r="K479" s="190"/>
      <c r="L479" s="195"/>
      <c r="M479" s="196"/>
      <c r="N479" s="197"/>
      <c r="O479" s="197"/>
      <c r="P479" s="198">
        <f>SUM(P480:P481)</f>
        <v>0</v>
      </c>
      <c r="Q479" s="197"/>
      <c r="R479" s="198">
        <f>SUM(R480:R481)</f>
        <v>0</v>
      </c>
      <c r="S479" s="197"/>
      <c r="T479" s="199">
        <f>SUM(T480:T481)</f>
        <v>0</v>
      </c>
      <c r="U479" s="12"/>
      <c r="V479" s="12"/>
      <c r="W479" s="12"/>
      <c r="X479" s="12"/>
      <c r="Y479" s="12"/>
      <c r="Z479" s="12"/>
      <c r="AA479" s="12"/>
      <c r="AB479" s="12"/>
      <c r="AC479" s="12"/>
      <c r="AD479" s="12"/>
      <c r="AE479" s="12"/>
      <c r="AR479" s="200" t="s">
        <v>142</v>
      </c>
      <c r="AT479" s="201" t="s">
        <v>71</v>
      </c>
      <c r="AU479" s="201" t="s">
        <v>72</v>
      </c>
      <c r="AY479" s="200" t="s">
        <v>134</v>
      </c>
      <c r="BK479" s="202">
        <f>SUM(BK480:BK481)</f>
        <v>0</v>
      </c>
    </row>
    <row r="480" s="2" customFormat="1" ht="16.5" customHeight="1">
      <c r="A480" s="39"/>
      <c r="B480" s="40"/>
      <c r="C480" s="205" t="s">
        <v>677</v>
      </c>
      <c r="D480" s="205" t="s">
        <v>137</v>
      </c>
      <c r="E480" s="206" t="s">
        <v>678</v>
      </c>
      <c r="F480" s="207" t="s">
        <v>679</v>
      </c>
      <c r="G480" s="208" t="s">
        <v>680</v>
      </c>
      <c r="H480" s="209">
        <v>24</v>
      </c>
      <c r="I480" s="210"/>
      <c r="J480" s="211">
        <f>ROUND(I480*H480,2)</f>
        <v>0</v>
      </c>
      <c r="K480" s="207" t="s">
        <v>141</v>
      </c>
      <c r="L480" s="45"/>
      <c r="M480" s="212" t="s">
        <v>19</v>
      </c>
      <c r="N480" s="213" t="s">
        <v>43</v>
      </c>
      <c r="O480" s="85"/>
      <c r="P480" s="214">
        <f>O480*H480</f>
        <v>0</v>
      </c>
      <c r="Q480" s="214">
        <v>0</v>
      </c>
      <c r="R480" s="214">
        <f>Q480*H480</f>
        <v>0</v>
      </c>
      <c r="S480" s="214">
        <v>0</v>
      </c>
      <c r="T480" s="215">
        <f>S480*H480</f>
        <v>0</v>
      </c>
      <c r="U480" s="39"/>
      <c r="V480" s="39"/>
      <c r="W480" s="39"/>
      <c r="X480" s="39"/>
      <c r="Y480" s="39"/>
      <c r="Z480" s="39"/>
      <c r="AA480" s="39"/>
      <c r="AB480" s="39"/>
      <c r="AC480" s="39"/>
      <c r="AD480" s="39"/>
      <c r="AE480" s="39"/>
      <c r="AR480" s="216" t="s">
        <v>681</v>
      </c>
      <c r="AT480" s="216" t="s">
        <v>137</v>
      </c>
      <c r="AU480" s="216" t="s">
        <v>80</v>
      </c>
      <c r="AY480" s="18" t="s">
        <v>134</v>
      </c>
      <c r="BE480" s="217">
        <f>IF(N480="základní",J480,0)</f>
        <v>0</v>
      </c>
      <c r="BF480" s="217">
        <f>IF(N480="snížená",J480,0)</f>
        <v>0</v>
      </c>
      <c r="BG480" s="217">
        <f>IF(N480="zákl. přenesená",J480,0)</f>
        <v>0</v>
      </c>
      <c r="BH480" s="217">
        <f>IF(N480="sníž. přenesená",J480,0)</f>
        <v>0</v>
      </c>
      <c r="BI480" s="217">
        <f>IF(N480="nulová",J480,0)</f>
        <v>0</v>
      </c>
      <c r="BJ480" s="18" t="s">
        <v>80</v>
      </c>
      <c r="BK480" s="217">
        <f>ROUND(I480*H480,2)</f>
        <v>0</v>
      </c>
      <c r="BL480" s="18" t="s">
        <v>681</v>
      </c>
      <c r="BM480" s="216" t="s">
        <v>682</v>
      </c>
    </row>
    <row r="481" s="2" customFormat="1">
      <c r="A481" s="39"/>
      <c r="B481" s="40"/>
      <c r="C481" s="41"/>
      <c r="D481" s="218" t="s">
        <v>143</v>
      </c>
      <c r="E481" s="41"/>
      <c r="F481" s="219" t="s">
        <v>679</v>
      </c>
      <c r="G481" s="41"/>
      <c r="H481" s="41"/>
      <c r="I481" s="220"/>
      <c r="J481" s="41"/>
      <c r="K481" s="41"/>
      <c r="L481" s="45"/>
      <c r="M481" s="266"/>
      <c r="N481" s="267"/>
      <c r="O481" s="268"/>
      <c r="P481" s="268"/>
      <c r="Q481" s="268"/>
      <c r="R481" s="268"/>
      <c r="S481" s="268"/>
      <c r="T481" s="269"/>
      <c r="U481" s="39"/>
      <c r="V481" s="39"/>
      <c r="W481" s="39"/>
      <c r="X481" s="39"/>
      <c r="Y481" s="39"/>
      <c r="Z481" s="39"/>
      <c r="AA481" s="39"/>
      <c r="AB481" s="39"/>
      <c r="AC481" s="39"/>
      <c r="AD481" s="39"/>
      <c r="AE481" s="39"/>
      <c r="AT481" s="18" t="s">
        <v>143</v>
      </c>
      <c r="AU481" s="18" t="s">
        <v>80</v>
      </c>
    </row>
    <row r="482" s="2" customFormat="1" ht="6.96" customHeight="1">
      <c r="A482" s="39"/>
      <c r="B482" s="60"/>
      <c r="C482" s="61"/>
      <c r="D482" s="61"/>
      <c r="E482" s="61"/>
      <c r="F482" s="61"/>
      <c r="G482" s="61"/>
      <c r="H482" s="61"/>
      <c r="I482" s="61"/>
      <c r="J482" s="61"/>
      <c r="K482" s="61"/>
      <c r="L482" s="45"/>
      <c r="M482" s="39"/>
      <c r="O482" s="39"/>
      <c r="P482" s="39"/>
      <c r="Q482" s="39"/>
      <c r="R482" s="39"/>
      <c r="S482" s="39"/>
      <c r="T482" s="39"/>
      <c r="U482" s="39"/>
      <c r="V482" s="39"/>
      <c r="W482" s="39"/>
      <c r="X482" s="39"/>
      <c r="Y482" s="39"/>
      <c r="Z482" s="39"/>
      <c r="AA482" s="39"/>
      <c r="AB482" s="39"/>
      <c r="AC482" s="39"/>
      <c r="AD482" s="39"/>
      <c r="AE482" s="39"/>
    </row>
  </sheetData>
  <sheetProtection sheet="1" autoFilter="0" formatColumns="0" formatRows="0" objects="1" scenarios="1" spinCount="100000" saltValue="HY4k2K/Hoiuo1+x4kE6DZpHV0/rN23z+NWHVe/XTPu3+IxwCM4UPDP8hQSFaMQevI3dPQ1BgVIbdEYunuPN1JA==" hashValue="hSOe6nOORpmGBiL2a/xn7uII+eUeEE9KTnAm2wn5YfVhEP/Pt52wCFAyRQVAmhPCd5dxGn5QEQhKZcL2Gd08QQ==" algorithmName="SHA-512" password="CB6D"/>
  <autoFilter ref="C95:K481"/>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683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ROUND((SUM(BE89:BE191)),  2)</f>
        <v>0</v>
      </c>
      <c r="G33" s="39"/>
      <c r="H33" s="39"/>
      <c r="I33" s="149">
        <v>0.20999999999999999</v>
      </c>
      <c r="J33" s="148">
        <f>ROUND(((SUM(BE89:BE191))*I33),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ROUND((SUM(BF89:BF191)),  2)</f>
        <v>0</v>
      </c>
      <c r="G34" s="39"/>
      <c r="H34" s="39"/>
      <c r="I34" s="149">
        <v>0.14999999999999999</v>
      </c>
      <c r="J34" s="148">
        <f>ROUND(((SUM(BF89:BF191))*I34),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07.1-b1 -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684</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685</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106</v>
      </c>
      <c r="E62" s="169"/>
      <c r="F62" s="169"/>
      <c r="G62" s="169"/>
      <c r="H62" s="169"/>
      <c r="I62" s="169"/>
      <c r="J62" s="170">
        <f>J94</f>
        <v>0</v>
      </c>
      <c r="K62" s="167"/>
      <c r="L62" s="171"/>
      <c r="S62" s="9"/>
      <c r="T62" s="9"/>
      <c r="U62" s="9"/>
      <c r="V62" s="9"/>
      <c r="W62" s="9"/>
      <c r="X62" s="9"/>
      <c r="Y62" s="9"/>
      <c r="Z62" s="9"/>
      <c r="AA62" s="9"/>
      <c r="AB62" s="9"/>
      <c r="AC62" s="9"/>
      <c r="AD62" s="9"/>
      <c r="AE62" s="9"/>
    </row>
    <row r="63" s="10" customFormat="1" ht="19.92" customHeight="1">
      <c r="A63" s="10"/>
      <c r="B63" s="172"/>
      <c r="C63" s="173"/>
      <c r="D63" s="174" t="s">
        <v>686</v>
      </c>
      <c r="E63" s="175"/>
      <c r="F63" s="175"/>
      <c r="G63" s="175"/>
      <c r="H63" s="175"/>
      <c r="I63" s="175"/>
      <c r="J63" s="176">
        <f>J95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687</v>
      </c>
      <c r="E64" s="169"/>
      <c r="F64" s="169"/>
      <c r="G64" s="169"/>
      <c r="H64" s="169"/>
      <c r="I64" s="169"/>
      <c r="J64" s="170">
        <f>J130</f>
        <v>0</v>
      </c>
      <c r="K64" s="167"/>
      <c r="L64" s="171"/>
      <c r="S64" s="9"/>
      <c r="T64" s="9"/>
      <c r="U64" s="9"/>
      <c r="V64" s="9"/>
      <c r="W64" s="9"/>
      <c r="X64" s="9"/>
      <c r="Y64" s="9"/>
      <c r="Z64" s="9"/>
      <c r="AA64" s="9"/>
      <c r="AB64" s="9"/>
      <c r="AC64" s="9"/>
      <c r="AD64" s="9"/>
      <c r="AE64" s="9"/>
    </row>
    <row r="65" s="10" customFormat="1" ht="19.92" customHeight="1">
      <c r="A65" s="10"/>
      <c r="B65" s="172"/>
      <c r="C65" s="173"/>
      <c r="D65" s="174" t="s">
        <v>688</v>
      </c>
      <c r="E65" s="175"/>
      <c r="F65" s="175"/>
      <c r="G65" s="175"/>
      <c r="H65" s="175"/>
      <c r="I65" s="175"/>
      <c r="J65" s="176">
        <f>J131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689</v>
      </c>
      <c r="E66" s="175"/>
      <c r="F66" s="175"/>
      <c r="G66" s="175"/>
      <c r="H66" s="175"/>
      <c r="I66" s="175"/>
      <c r="J66" s="176">
        <f>J156</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118</v>
      </c>
      <c r="E67" s="169"/>
      <c r="F67" s="169"/>
      <c r="G67" s="169"/>
      <c r="H67" s="169"/>
      <c r="I67" s="169"/>
      <c r="J67" s="170">
        <f>J175</f>
        <v>0</v>
      </c>
      <c r="K67" s="167"/>
      <c r="L67" s="171"/>
      <c r="S67" s="9"/>
      <c r="T67" s="9"/>
      <c r="U67" s="9"/>
      <c r="V67" s="9"/>
      <c r="W67" s="9"/>
      <c r="X67" s="9"/>
      <c r="Y67" s="9"/>
      <c r="Z67" s="9"/>
      <c r="AA67" s="9"/>
      <c r="AB67" s="9"/>
      <c r="AC67" s="9"/>
      <c r="AD67" s="9"/>
      <c r="AE67" s="9"/>
    </row>
    <row r="68" s="9" customFormat="1" ht="24.96" customHeight="1">
      <c r="A68" s="9"/>
      <c r="B68" s="166"/>
      <c r="C68" s="167"/>
      <c r="D68" s="168" t="s">
        <v>690</v>
      </c>
      <c r="E68" s="169"/>
      <c r="F68" s="169"/>
      <c r="G68" s="169"/>
      <c r="H68" s="169"/>
      <c r="I68" s="169"/>
      <c r="J68" s="170">
        <f>J180</f>
        <v>0</v>
      </c>
      <c r="K68" s="167"/>
      <c r="L68" s="171"/>
      <c r="S68" s="9"/>
      <c r="T68" s="9"/>
      <c r="U68" s="9"/>
      <c r="V68" s="9"/>
      <c r="W68" s="9"/>
      <c r="X68" s="9"/>
      <c r="Y68" s="9"/>
      <c r="Z68" s="9"/>
      <c r="AA68" s="9"/>
      <c r="AB68" s="9"/>
      <c r="AC68" s="9"/>
      <c r="AD68" s="9"/>
      <c r="AE68" s="9"/>
    </row>
    <row r="69" s="10" customFormat="1" ht="19.92" customHeight="1">
      <c r="A69" s="10"/>
      <c r="B69" s="172"/>
      <c r="C69" s="173"/>
      <c r="D69" s="174" t="s">
        <v>691</v>
      </c>
      <c r="E69" s="175"/>
      <c r="F69" s="175"/>
      <c r="G69" s="175"/>
      <c r="H69" s="175"/>
      <c r="I69" s="175"/>
      <c r="J69" s="176">
        <f>J181</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119</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INFRASTRUKTURA ZŠ CHOMUTOV - učebna pří.vědy -ZŠ Březenecká 4679, Chomutov-m 1.1</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07.1-b1 -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120</v>
      </c>
      <c r="D88" s="181" t="s">
        <v>57</v>
      </c>
      <c r="E88" s="181" t="s">
        <v>53</v>
      </c>
      <c r="F88" s="181" t="s">
        <v>54</v>
      </c>
      <c r="G88" s="181" t="s">
        <v>121</v>
      </c>
      <c r="H88" s="181" t="s">
        <v>122</v>
      </c>
      <c r="I88" s="181" t="s">
        <v>123</v>
      </c>
      <c r="J88" s="181" t="s">
        <v>100</v>
      </c>
      <c r="K88" s="182" t="s">
        <v>124</v>
      </c>
      <c r="L88" s="183"/>
      <c r="M88" s="93" t="s">
        <v>19</v>
      </c>
      <c r="N88" s="94" t="s">
        <v>42</v>
      </c>
      <c r="O88" s="94" t="s">
        <v>125</v>
      </c>
      <c r="P88" s="94" t="s">
        <v>126</v>
      </c>
      <c r="Q88" s="94" t="s">
        <v>127</v>
      </c>
      <c r="R88" s="94" t="s">
        <v>128</v>
      </c>
      <c r="S88" s="94" t="s">
        <v>129</v>
      </c>
      <c r="T88" s="95" t="s">
        <v>130</v>
      </c>
      <c r="U88" s="178"/>
      <c r="V88" s="178"/>
      <c r="W88" s="178"/>
      <c r="X88" s="178"/>
      <c r="Y88" s="178"/>
      <c r="Z88" s="178"/>
      <c r="AA88" s="178"/>
      <c r="AB88" s="178"/>
      <c r="AC88" s="178"/>
      <c r="AD88" s="178"/>
      <c r="AE88" s="178"/>
    </row>
    <row r="89" s="2" customFormat="1" ht="22.8" customHeight="1">
      <c r="A89" s="39"/>
      <c r="B89" s="40"/>
      <c r="C89" s="100" t="s">
        <v>131</v>
      </c>
      <c r="D89" s="41"/>
      <c r="E89" s="41"/>
      <c r="F89" s="41"/>
      <c r="G89" s="41"/>
      <c r="H89" s="41"/>
      <c r="I89" s="41"/>
      <c r="J89" s="184">
        <f>BK89</f>
        <v>0</v>
      </c>
      <c r="K89" s="41"/>
      <c r="L89" s="45"/>
      <c r="M89" s="96"/>
      <c r="N89" s="185"/>
      <c r="O89" s="97"/>
      <c r="P89" s="186">
        <f>P90+P94+P130+P175+P180</f>
        <v>0</v>
      </c>
      <c r="Q89" s="97"/>
      <c r="R89" s="186">
        <f>R90+R94+R130+R175+R180</f>
        <v>0</v>
      </c>
      <c r="S89" s="97"/>
      <c r="T89" s="187">
        <f>T90+T94+T130+T175+T180</f>
        <v>0</v>
      </c>
      <c r="U89" s="39"/>
      <c r="V89" s="39"/>
      <c r="W89" s="39"/>
      <c r="X89" s="39"/>
      <c r="Y89" s="39"/>
      <c r="Z89" s="39"/>
      <c r="AA89" s="39"/>
      <c r="AB89" s="39"/>
      <c r="AC89" s="39"/>
      <c r="AD89" s="39"/>
      <c r="AE89" s="39"/>
      <c r="AT89" s="18" t="s">
        <v>71</v>
      </c>
      <c r="AU89" s="18" t="s">
        <v>101</v>
      </c>
      <c r="BK89" s="188">
        <f>BK90+BK94+BK130+BK175+BK180</f>
        <v>0</v>
      </c>
    </row>
    <row r="90" s="12" customFormat="1" ht="25.92" customHeight="1">
      <c r="A90" s="12"/>
      <c r="B90" s="189"/>
      <c r="C90" s="190"/>
      <c r="D90" s="191" t="s">
        <v>71</v>
      </c>
      <c r="E90" s="192" t="s">
        <v>132</v>
      </c>
      <c r="F90" s="192" t="s">
        <v>132</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134</v>
      </c>
      <c r="BK90" s="202">
        <f>BK91</f>
        <v>0</v>
      </c>
    </row>
    <row r="91" s="12" customFormat="1" ht="22.8" customHeight="1">
      <c r="A91" s="12"/>
      <c r="B91" s="189"/>
      <c r="C91" s="190"/>
      <c r="D91" s="191" t="s">
        <v>71</v>
      </c>
      <c r="E91" s="203" t="s">
        <v>576</v>
      </c>
      <c r="F91" s="203" t="s">
        <v>216</v>
      </c>
      <c r="G91" s="190"/>
      <c r="H91" s="190"/>
      <c r="I91" s="193"/>
      <c r="J91" s="204">
        <f>BK91</f>
        <v>0</v>
      </c>
      <c r="K91" s="190"/>
      <c r="L91" s="195"/>
      <c r="M91" s="196"/>
      <c r="N91" s="197"/>
      <c r="O91" s="197"/>
      <c r="P91" s="198">
        <f>SUM(P92:P93)</f>
        <v>0</v>
      </c>
      <c r="Q91" s="197"/>
      <c r="R91" s="198">
        <f>SUM(R92:R93)</f>
        <v>0</v>
      </c>
      <c r="S91" s="197"/>
      <c r="T91" s="199">
        <f>SUM(T92:T93)</f>
        <v>0</v>
      </c>
      <c r="U91" s="12"/>
      <c r="V91" s="12"/>
      <c r="W91" s="12"/>
      <c r="X91" s="12"/>
      <c r="Y91" s="12"/>
      <c r="Z91" s="12"/>
      <c r="AA91" s="12"/>
      <c r="AB91" s="12"/>
      <c r="AC91" s="12"/>
      <c r="AD91" s="12"/>
      <c r="AE91" s="12"/>
      <c r="AR91" s="200" t="s">
        <v>80</v>
      </c>
      <c r="AT91" s="201" t="s">
        <v>71</v>
      </c>
      <c r="AU91" s="201" t="s">
        <v>80</v>
      </c>
      <c r="AY91" s="200" t="s">
        <v>134</v>
      </c>
      <c r="BK91" s="202">
        <f>SUM(BK92:BK93)</f>
        <v>0</v>
      </c>
    </row>
    <row r="92" s="2" customFormat="1" ht="24.15" customHeight="1">
      <c r="A92" s="39"/>
      <c r="B92" s="40"/>
      <c r="C92" s="205" t="s">
        <v>80</v>
      </c>
      <c r="D92" s="205" t="s">
        <v>137</v>
      </c>
      <c r="E92" s="206" t="s">
        <v>692</v>
      </c>
      <c r="F92" s="207" t="s">
        <v>693</v>
      </c>
      <c r="G92" s="208" t="s">
        <v>220</v>
      </c>
      <c r="H92" s="209">
        <v>1</v>
      </c>
      <c r="I92" s="210"/>
      <c r="J92" s="211">
        <f>ROUND(I92*H92,2)</f>
        <v>0</v>
      </c>
      <c r="K92" s="207" t="s">
        <v>141</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142</v>
      </c>
      <c r="AT92" s="216" t="s">
        <v>137</v>
      </c>
      <c r="AU92" s="216" t="s">
        <v>82</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82</v>
      </c>
    </row>
    <row r="93" s="2" customFormat="1">
      <c r="A93" s="39"/>
      <c r="B93" s="40"/>
      <c r="C93" s="41"/>
      <c r="D93" s="218" t="s">
        <v>143</v>
      </c>
      <c r="E93" s="41"/>
      <c r="F93" s="219" t="s">
        <v>693</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82</v>
      </c>
    </row>
    <row r="94" s="12" customFormat="1" ht="25.92" customHeight="1">
      <c r="A94" s="12"/>
      <c r="B94" s="189"/>
      <c r="C94" s="190"/>
      <c r="D94" s="191" t="s">
        <v>71</v>
      </c>
      <c r="E94" s="192" t="s">
        <v>244</v>
      </c>
      <c r="F94" s="192" t="s">
        <v>245</v>
      </c>
      <c r="G94" s="190"/>
      <c r="H94" s="190"/>
      <c r="I94" s="193"/>
      <c r="J94" s="194">
        <f>BK94</f>
        <v>0</v>
      </c>
      <c r="K94" s="190"/>
      <c r="L94" s="195"/>
      <c r="M94" s="196"/>
      <c r="N94" s="197"/>
      <c r="O94" s="197"/>
      <c r="P94" s="198">
        <f>P95</f>
        <v>0</v>
      </c>
      <c r="Q94" s="197"/>
      <c r="R94" s="198">
        <f>R95</f>
        <v>0</v>
      </c>
      <c r="S94" s="197"/>
      <c r="T94" s="199">
        <f>T95</f>
        <v>0</v>
      </c>
      <c r="U94" s="12"/>
      <c r="V94" s="12"/>
      <c r="W94" s="12"/>
      <c r="X94" s="12"/>
      <c r="Y94" s="12"/>
      <c r="Z94" s="12"/>
      <c r="AA94" s="12"/>
      <c r="AB94" s="12"/>
      <c r="AC94" s="12"/>
      <c r="AD94" s="12"/>
      <c r="AE94" s="12"/>
      <c r="AR94" s="200" t="s">
        <v>82</v>
      </c>
      <c r="AT94" s="201" t="s">
        <v>71</v>
      </c>
      <c r="AU94" s="201" t="s">
        <v>72</v>
      </c>
      <c r="AY94" s="200" t="s">
        <v>134</v>
      </c>
      <c r="BK94" s="202">
        <f>BK95</f>
        <v>0</v>
      </c>
    </row>
    <row r="95" s="12" customFormat="1" ht="22.8" customHeight="1">
      <c r="A95" s="12"/>
      <c r="B95" s="189"/>
      <c r="C95" s="190"/>
      <c r="D95" s="191" t="s">
        <v>71</v>
      </c>
      <c r="E95" s="203" t="s">
        <v>694</v>
      </c>
      <c r="F95" s="203" t="s">
        <v>695</v>
      </c>
      <c r="G95" s="190"/>
      <c r="H95" s="190"/>
      <c r="I95" s="193"/>
      <c r="J95" s="204">
        <f>BK95</f>
        <v>0</v>
      </c>
      <c r="K95" s="190"/>
      <c r="L95" s="195"/>
      <c r="M95" s="196"/>
      <c r="N95" s="197"/>
      <c r="O95" s="197"/>
      <c r="P95" s="198">
        <f>SUM(P96:P129)</f>
        <v>0</v>
      </c>
      <c r="Q95" s="197"/>
      <c r="R95" s="198">
        <f>SUM(R96:R129)</f>
        <v>0</v>
      </c>
      <c r="S95" s="197"/>
      <c r="T95" s="199">
        <f>SUM(T96:T129)</f>
        <v>0</v>
      </c>
      <c r="U95" s="12"/>
      <c r="V95" s="12"/>
      <c r="W95" s="12"/>
      <c r="X95" s="12"/>
      <c r="Y95" s="12"/>
      <c r="Z95" s="12"/>
      <c r="AA95" s="12"/>
      <c r="AB95" s="12"/>
      <c r="AC95" s="12"/>
      <c r="AD95" s="12"/>
      <c r="AE95" s="12"/>
      <c r="AR95" s="200" t="s">
        <v>82</v>
      </c>
      <c r="AT95" s="201" t="s">
        <v>71</v>
      </c>
      <c r="AU95" s="201" t="s">
        <v>80</v>
      </c>
      <c r="AY95" s="200" t="s">
        <v>134</v>
      </c>
      <c r="BK95" s="202">
        <f>SUM(BK96:BK129)</f>
        <v>0</v>
      </c>
    </row>
    <row r="96" s="2" customFormat="1" ht="16.5" customHeight="1">
      <c r="A96" s="39"/>
      <c r="B96" s="40"/>
      <c r="C96" s="205" t="s">
        <v>82</v>
      </c>
      <c r="D96" s="205" t="s">
        <v>137</v>
      </c>
      <c r="E96" s="206" t="s">
        <v>696</v>
      </c>
      <c r="F96" s="207" t="s">
        <v>697</v>
      </c>
      <c r="G96" s="208" t="s">
        <v>251</v>
      </c>
      <c r="H96" s="209">
        <v>1</v>
      </c>
      <c r="I96" s="210"/>
      <c r="J96" s="211">
        <f>ROUND(I96*H96,2)</f>
        <v>0</v>
      </c>
      <c r="K96" s="207" t="s">
        <v>141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175</v>
      </c>
      <c r="AT96" s="216" t="s">
        <v>137</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175</v>
      </c>
      <c r="BM96" s="216" t="s">
        <v>142</v>
      </c>
    </row>
    <row r="97" s="2" customFormat="1">
      <c r="A97" s="39"/>
      <c r="B97" s="40"/>
      <c r="C97" s="41"/>
      <c r="D97" s="218" t="s">
        <v>143</v>
      </c>
      <c r="E97" s="41"/>
      <c r="F97" s="219" t="s">
        <v>697</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2" customFormat="1" ht="16.5" customHeight="1">
      <c r="A98" s="39"/>
      <c r="B98" s="40"/>
      <c r="C98" s="205" t="s">
        <v>148</v>
      </c>
      <c r="D98" s="205" t="s">
        <v>137</v>
      </c>
      <c r="E98" s="206" t="s">
        <v>698</v>
      </c>
      <c r="F98" s="207" t="s">
        <v>699</v>
      </c>
      <c r="G98" s="208" t="s">
        <v>251</v>
      </c>
      <c r="H98" s="209">
        <v>2</v>
      </c>
      <c r="I98" s="210"/>
      <c r="J98" s="211">
        <f>ROUND(I98*H98,2)</f>
        <v>0</v>
      </c>
      <c r="K98" s="207" t="s">
        <v>141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175</v>
      </c>
      <c r="AT98" s="216" t="s">
        <v>137</v>
      </c>
      <c r="AU98" s="216" t="s">
        <v>82</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175</v>
      </c>
      <c r="BM98" s="216" t="s">
        <v>135</v>
      </c>
    </row>
    <row r="99" s="2" customFormat="1">
      <c r="A99" s="39"/>
      <c r="B99" s="40"/>
      <c r="C99" s="41"/>
      <c r="D99" s="218" t="s">
        <v>143</v>
      </c>
      <c r="E99" s="41"/>
      <c r="F99" s="219" t="s">
        <v>699</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82</v>
      </c>
    </row>
    <row r="100" s="2" customFormat="1" ht="16.5" customHeight="1">
      <c r="A100" s="39"/>
      <c r="B100" s="40"/>
      <c r="C100" s="205" t="s">
        <v>142</v>
      </c>
      <c r="D100" s="205" t="s">
        <v>137</v>
      </c>
      <c r="E100" s="206" t="s">
        <v>698</v>
      </c>
      <c r="F100" s="207" t="s">
        <v>699</v>
      </c>
      <c r="G100" s="208" t="s">
        <v>251</v>
      </c>
      <c r="H100" s="209">
        <v>6</v>
      </c>
      <c r="I100" s="210"/>
      <c r="J100" s="211">
        <f>ROUND(I100*H100,2)</f>
        <v>0</v>
      </c>
      <c r="K100" s="207" t="s">
        <v>141</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175</v>
      </c>
      <c r="AT100" s="216" t="s">
        <v>137</v>
      </c>
      <c r="AU100" s="216" t="s">
        <v>82</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175</v>
      </c>
      <c r="BM100" s="216" t="s">
        <v>154</v>
      </c>
    </row>
    <row r="101" s="2" customFormat="1">
      <c r="A101" s="39"/>
      <c r="B101" s="40"/>
      <c r="C101" s="41"/>
      <c r="D101" s="218" t="s">
        <v>143</v>
      </c>
      <c r="E101" s="41"/>
      <c r="F101" s="219" t="s">
        <v>699</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82</v>
      </c>
    </row>
    <row r="102" s="2" customFormat="1" ht="21.75" customHeight="1">
      <c r="A102" s="39"/>
      <c r="B102" s="40"/>
      <c r="C102" s="205" t="s">
        <v>155</v>
      </c>
      <c r="D102" s="205" t="s">
        <v>137</v>
      </c>
      <c r="E102" s="206" t="s">
        <v>700</v>
      </c>
      <c r="F102" s="207" t="s">
        <v>701</v>
      </c>
      <c r="G102" s="208" t="s">
        <v>251</v>
      </c>
      <c r="H102" s="209">
        <v>1</v>
      </c>
      <c r="I102" s="210"/>
      <c r="J102" s="211">
        <f>ROUND(I102*H102,2)</f>
        <v>0</v>
      </c>
      <c r="K102" s="207" t="s">
        <v>141</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175</v>
      </c>
      <c r="AT102" s="216" t="s">
        <v>137</v>
      </c>
      <c r="AU102" s="216" t="s">
        <v>82</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175</v>
      </c>
      <c r="BM102" s="216" t="s">
        <v>158</v>
      </c>
    </row>
    <row r="103" s="2" customFormat="1">
      <c r="A103" s="39"/>
      <c r="B103" s="40"/>
      <c r="C103" s="41"/>
      <c r="D103" s="218" t="s">
        <v>143</v>
      </c>
      <c r="E103" s="41"/>
      <c r="F103" s="219" t="s">
        <v>701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82</v>
      </c>
    </row>
    <row r="104" s="2" customFormat="1" ht="24.15" customHeight="1">
      <c r="A104" s="39"/>
      <c r="B104" s="40"/>
      <c r="C104" s="205" t="s">
        <v>135</v>
      </c>
      <c r="D104" s="205" t="s">
        <v>137</v>
      </c>
      <c r="E104" s="206" t="s">
        <v>702</v>
      </c>
      <c r="F104" s="207" t="s">
        <v>703</v>
      </c>
      <c r="G104" s="208" t="s">
        <v>251</v>
      </c>
      <c r="H104" s="209">
        <v>8</v>
      </c>
      <c r="I104" s="210"/>
      <c r="J104" s="211">
        <f>ROUND(I104*H104,2)</f>
        <v>0</v>
      </c>
      <c r="K104" s="207" t="s">
        <v>141</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175</v>
      </c>
      <c r="AT104" s="216" t="s">
        <v>137</v>
      </c>
      <c r="AU104" s="216" t="s">
        <v>82</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175</v>
      </c>
      <c r="BM104" s="216" t="s">
        <v>162</v>
      </c>
    </row>
    <row r="105" s="2" customFormat="1">
      <c r="A105" s="39"/>
      <c r="B105" s="40"/>
      <c r="C105" s="41"/>
      <c r="D105" s="218" t="s">
        <v>143</v>
      </c>
      <c r="E105" s="41"/>
      <c r="F105" s="219" t="s">
        <v>703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82</v>
      </c>
    </row>
    <row r="106" s="2" customFormat="1" ht="24.15" customHeight="1">
      <c r="A106" s="39"/>
      <c r="B106" s="40"/>
      <c r="C106" s="205" t="s">
        <v>169</v>
      </c>
      <c r="D106" s="205" t="s">
        <v>137</v>
      </c>
      <c r="E106" s="206" t="s">
        <v>702</v>
      </c>
      <c r="F106" s="207" t="s">
        <v>703</v>
      </c>
      <c r="G106" s="208" t="s">
        <v>251</v>
      </c>
      <c r="H106" s="209">
        <v>29</v>
      </c>
      <c r="I106" s="210"/>
      <c r="J106" s="211">
        <f>ROUND(I106*H106,2)</f>
        <v>0</v>
      </c>
      <c r="K106" s="207" t="s">
        <v>141</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175</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175</v>
      </c>
      <c r="BM106" s="216" t="s">
        <v>172</v>
      </c>
    </row>
    <row r="107" s="2" customFormat="1">
      <c r="A107" s="39"/>
      <c r="B107" s="40"/>
      <c r="C107" s="41"/>
      <c r="D107" s="218" t="s">
        <v>143</v>
      </c>
      <c r="E107" s="41"/>
      <c r="F107" s="219" t="s">
        <v>703</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ht="24.15" customHeight="1">
      <c r="A108" s="39"/>
      <c r="B108" s="40"/>
      <c r="C108" s="205" t="s">
        <v>154</v>
      </c>
      <c r="D108" s="205" t="s">
        <v>137</v>
      </c>
      <c r="E108" s="206" t="s">
        <v>704</v>
      </c>
      <c r="F108" s="207" t="s">
        <v>705</v>
      </c>
      <c r="G108" s="208" t="s">
        <v>251</v>
      </c>
      <c r="H108" s="209">
        <v>2</v>
      </c>
      <c r="I108" s="210"/>
      <c r="J108" s="211">
        <f>ROUND(I108*H108,2)</f>
        <v>0</v>
      </c>
      <c r="K108" s="207" t="s">
        <v>141</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175</v>
      </c>
      <c r="AT108" s="216" t="s">
        <v>137</v>
      </c>
      <c r="AU108" s="216" t="s">
        <v>82</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175</v>
      </c>
      <c r="BM108" s="216" t="s">
        <v>175</v>
      </c>
    </row>
    <row r="109" s="2" customFormat="1">
      <c r="A109" s="39"/>
      <c r="B109" s="40"/>
      <c r="C109" s="41"/>
      <c r="D109" s="218" t="s">
        <v>143</v>
      </c>
      <c r="E109" s="41"/>
      <c r="F109" s="219" t="s">
        <v>705</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82</v>
      </c>
    </row>
    <row r="110" s="2" customFormat="1" ht="24.15" customHeight="1">
      <c r="A110" s="39"/>
      <c r="B110" s="40"/>
      <c r="C110" s="205" t="s">
        <v>176</v>
      </c>
      <c r="D110" s="205" t="s">
        <v>137</v>
      </c>
      <c r="E110" s="206" t="s">
        <v>706</v>
      </c>
      <c r="F110" s="207" t="s">
        <v>707</v>
      </c>
      <c r="G110" s="208" t="s">
        <v>255</v>
      </c>
      <c r="H110" s="209">
        <v>195</v>
      </c>
      <c r="I110" s="210"/>
      <c r="J110" s="211">
        <f>ROUND(I110*H110,2)</f>
        <v>0</v>
      </c>
      <c r="K110" s="207" t="s">
        <v>141</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175</v>
      </c>
      <c r="AT110" s="216" t="s">
        <v>137</v>
      </c>
      <c r="AU110" s="216" t="s">
        <v>82</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175</v>
      </c>
      <c r="BM110" s="216" t="s">
        <v>179</v>
      </c>
    </row>
    <row r="111" s="2" customFormat="1">
      <c r="A111" s="39"/>
      <c r="B111" s="40"/>
      <c r="C111" s="41"/>
      <c r="D111" s="218" t="s">
        <v>143</v>
      </c>
      <c r="E111" s="41"/>
      <c r="F111" s="219" t="s">
        <v>707</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143</v>
      </c>
      <c r="AU111" s="18" t="s">
        <v>82</v>
      </c>
    </row>
    <row r="112" s="2" customFormat="1" ht="21.75" customHeight="1">
      <c r="A112" s="39"/>
      <c r="B112" s="40"/>
      <c r="C112" s="205" t="s">
        <v>158</v>
      </c>
      <c r="D112" s="205" t="s">
        <v>137</v>
      </c>
      <c r="E112" s="206" t="s">
        <v>708</v>
      </c>
      <c r="F112" s="207" t="s">
        <v>709</v>
      </c>
      <c r="G112" s="208" t="s">
        <v>251</v>
      </c>
      <c r="H112" s="209">
        <v>1</v>
      </c>
      <c r="I112" s="210"/>
      <c r="J112" s="211">
        <f>ROUND(I112*H112,2)</f>
        <v>0</v>
      </c>
      <c r="K112" s="207" t="s">
        <v>141</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175</v>
      </c>
      <c r="AT112" s="216" t="s">
        <v>137</v>
      </c>
      <c r="AU112" s="216" t="s">
        <v>82</v>
      </c>
      <c r="AY112" s="18" t="s">
        <v>134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175</v>
      </c>
      <c r="BM112" s="216" t="s">
        <v>186</v>
      </c>
    </row>
    <row r="113" s="2" customFormat="1">
      <c r="A113" s="39"/>
      <c r="B113" s="40"/>
      <c r="C113" s="41"/>
      <c r="D113" s="218" t="s">
        <v>143</v>
      </c>
      <c r="E113" s="41"/>
      <c r="F113" s="219" t="s">
        <v>709</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143</v>
      </c>
      <c r="AU113" s="18" t="s">
        <v>82</v>
      </c>
    </row>
    <row r="114" s="2" customFormat="1" ht="21.75" customHeight="1">
      <c r="A114" s="39"/>
      <c r="B114" s="40"/>
      <c r="C114" s="205" t="s">
        <v>189</v>
      </c>
      <c r="D114" s="205" t="s">
        <v>137</v>
      </c>
      <c r="E114" s="206" t="s">
        <v>710</v>
      </c>
      <c r="F114" s="207" t="s">
        <v>711</v>
      </c>
      <c r="G114" s="208" t="s">
        <v>251</v>
      </c>
      <c r="H114" s="209">
        <v>1</v>
      </c>
      <c r="I114" s="210"/>
      <c r="J114" s="211">
        <f>ROUND(I114*H114,2)</f>
        <v>0</v>
      </c>
      <c r="K114" s="207" t="s">
        <v>141</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175</v>
      </c>
      <c r="AT114" s="216" t="s">
        <v>137</v>
      </c>
      <c r="AU114" s="216" t="s">
        <v>82</v>
      </c>
      <c r="AY114" s="18" t="s">
        <v>134</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175</v>
      </c>
      <c r="BM114" s="216" t="s">
        <v>192</v>
      </c>
    </row>
    <row r="115" s="2" customFormat="1">
      <c r="A115" s="39"/>
      <c r="B115" s="40"/>
      <c r="C115" s="41"/>
      <c r="D115" s="218" t="s">
        <v>143</v>
      </c>
      <c r="E115" s="41"/>
      <c r="F115" s="219" t="s">
        <v>711</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143</v>
      </c>
      <c r="AU115" s="18" t="s">
        <v>82</v>
      </c>
    </row>
    <row r="116" s="2" customFormat="1" ht="24.15" customHeight="1">
      <c r="A116" s="39"/>
      <c r="B116" s="40"/>
      <c r="C116" s="205" t="s">
        <v>162</v>
      </c>
      <c r="D116" s="205" t="s">
        <v>137</v>
      </c>
      <c r="E116" s="206" t="s">
        <v>712</v>
      </c>
      <c r="F116" s="207" t="s">
        <v>713</v>
      </c>
      <c r="G116" s="208" t="s">
        <v>251</v>
      </c>
      <c r="H116" s="209">
        <v>4</v>
      </c>
      <c r="I116" s="210"/>
      <c r="J116" s="211">
        <f>ROUND(I116*H116,2)</f>
        <v>0</v>
      </c>
      <c r="K116" s="207" t="s">
        <v>141</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175</v>
      </c>
      <c r="AT116" s="216" t="s">
        <v>137</v>
      </c>
      <c r="AU116" s="216" t="s">
        <v>82</v>
      </c>
      <c r="AY116" s="18" t="s">
        <v>134</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175</v>
      </c>
      <c r="BM116" s="216" t="s">
        <v>196</v>
      </c>
    </row>
    <row r="117" s="2" customFormat="1">
      <c r="A117" s="39"/>
      <c r="B117" s="40"/>
      <c r="C117" s="41"/>
      <c r="D117" s="218" t="s">
        <v>143</v>
      </c>
      <c r="E117" s="41"/>
      <c r="F117" s="219" t="s">
        <v>713</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143</v>
      </c>
      <c r="AU117" s="18" t="s">
        <v>82</v>
      </c>
    </row>
    <row r="118" s="2" customFormat="1" ht="16.5" customHeight="1">
      <c r="A118" s="39"/>
      <c r="B118" s="40"/>
      <c r="C118" s="205" t="s">
        <v>198</v>
      </c>
      <c r="D118" s="205" t="s">
        <v>137</v>
      </c>
      <c r="E118" s="206" t="s">
        <v>714</v>
      </c>
      <c r="F118" s="207" t="s">
        <v>715</v>
      </c>
      <c r="G118" s="208" t="s">
        <v>251</v>
      </c>
      <c r="H118" s="209">
        <v>1</v>
      </c>
      <c r="I118" s="210"/>
      <c r="J118" s="211">
        <f>ROUND(I118*H118,2)</f>
        <v>0</v>
      </c>
      <c r="K118" s="207" t="s">
        <v>141</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175</v>
      </c>
      <c r="AT118" s="216" t="s">
        <v>137</v>
      </c>
      <c r="AU118" s="216" t="s">
        <v>82</v>
      </c>
      <c r="AY118" s="18" t="s">
        <v>134</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175</v>
      </c>
      <c r="BM118" s="216" t="s">
        <v>201</v>
      </c>
    </row>
    <row r="119" s="2" customFormat="1">
      <c r="A119" s="39"/>
      <c r="B119" s="40"/>
      <c r="C119" s="41"/>
      <c r="D119" s="218" t="s">
        <v>143</v>
      </c>
      <c r="E119" s="41"/>
      <c r="F119" s="219" t="s">
        <v>715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143</v>
      </c>
      <c r="AU119" s="18" t="s">
        <v>82</v>
      </c>
    </row>
    <row r="120" s="2" customFormat="1" ht="24.15" customHeight="1">
      <c r="A120" s="39"/>
      <c r="B120" s="40"/>
      <c r="C120" s="205" t="s">
        <v>172</v>
      </c>
      <c r="D120" s="205" t="s">
        <v>137</v>
      </c>
      <c r="E120" s="206" t="s">
        <v>716</v>
      </c>
      <c r="F120" s="207" t="s">
        <v>717</v>
      </c>
      <c r="G120" s="208" t="s">
        <v>251</v>
      </c>
      <c r="H120" s="209">
        <v>21</v>
      </c>
      <c r="I120" s="210"/>
      <c r="J120" s="211">
        <f>ROUND(I120*H120,2)</f>
        <v>0</v>
      </c>
      <c r="K120" s="207" t="s">
        <v>141</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175</v>
      </c>
      <c r="AT120" s="216" t="s">
        <v>137</v>
      </c>
      <c r="AU120" s="216" t="s">
        <v>82</v>
      </c>
      <c r="AY120" s="18" t="s">
        <v>134</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175</v>
      </c>
      <c r="BM120" s="216" t="s">
        <v>205</v>
      </c>
    </row>
    <row r="121" s="2" customFormat="1">
      <c r="A121" s="39"/>
      <c r="B121" s="40"/>
      <c r="C121" s="41"/>
      <c r="D121" s="218" t="s">
        <v>143</v>
      </c>
      <c r="E121" s="41"/>
      <c r="F121" s="219" t="s">
        <v>717</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143</v>
      </c>
      <c r="AU121" s="18" t="s">
        <v>82</v>
      </c>
    </row>
    <row r="122" s="2" customFormat="1" ht="24.15" customHeight="1">
      <c r="A122" s="39"/>
      <c r="B122" s="40"/>
      <c r="C122" s="205" t="s">
        <v>8</v>
      </c>
      <c r="D122" s="205" t="s">
        <v>137</v>
      </c>
      <c r="E122" s="206" t="s">
        <v>718</v>
      </c>
      <c r="F122" s="207" t="s">
        <v>719</v>
      </c>
      <c r="G122" s="208" t="s">
        <v>255</v>
      </c>
      <c r="H122" s="209">
        <v>100</v>
      </c>
      <c r="I122" s="210"/>
      <c r="J122" s="211">
        <f>ROUND(I122*H122,2)</f>
        <v>0</v>
      </c>
      <c r="K122" s="207" t="s">
        <v>141</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175</v>
      </c>
      <c r="AT122" s="216" t="s">
        <v>137</v>
      </c>
      <c r="AU122" s="216" t="s">
        <v>82</v>
      </c>
      <c r="AY122" s="18" t="s">
        <v>134</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175</v>
      </c>
      <c r="BM122" s="216" t="s">
        <v>208</v>
      </c>
    </row>
    <row r="123" s="2" customFormat="1">
      <c r="A123" s="39"/>
      <c r="B123" s="40"/>
      <c r="C123" s="41"/>
      <c r="D123" s="218" t="s">
        <v>143</v>
      </c>
      <c r="E123" s="41"/>
      <c r="F123" s="219" t="s">
        <v>719</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143</v>
      </c>
      <c r="AU123" s="18" t="s">
        <v>82</v>
      </c>
    </row>
    <row r="124" s="2" customFormat="1" ht="24.15" customHeight="1">
      <c r="A124" s="39"/>
      <c r="B124" s="40"/>
      <c r="C124" s="205" t="s">
        <v>175</v>
      </c>
      <c r="D124" s="205" t="s">
        <v>137</v>
      </c>
      <c r="E124" s="206" t="s">
        <v>720</v>
      </c>
      <c r="F124" s="207" t="s">
        <v>721</v>
      </c>
      <c r="G124" s="208" t="s">
        <v>255</v>
      </c>
      <c r="H124" s="209">
        <v>145</v>
      </c>
      <c r="I124" s="210"/>
      <c r="J124" s="211">
        <f>ROUND(I124*H124,2)</f>
        <v>0</v>
      </c>
      <c r="K124" s="207" t="s">
        <v>141</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175</v>
      </c>
      <c r="AT124" s="216" t="s">
        <v>137</v>
      </c>
      <c r="AU124" s="216" t="s">
        <v>82</v>
      </c>
      <c r="AY124" s="18" t="s">
        <v>134</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175</v>
      </c>
      <c r="BM124" s="216" t="s">
        <v>212</v>
      </c>
    </row>
    <row r="125" s="2" customFormat="1">
      <c r="A125" s="39"/>
      <c r="B125" s="40"/>
      <c r="C125" s="41"/>
      <c r="D125" s="218" t="s">
        <v>143</v>
      </c>
      <c r="E125" s="41"/>
      <c r="F125" s="219" t="s">
        <v>721</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143</v>
      </c>
      <c r="AU125" s="18" t="s">
        <v>82</v>
      </c>
    </row>
    <row r="126" s="2" customFormat="1" ht="24.15" customHeight="1">
      <c r="A126" s="39"/>
      <c r="B126" s="40"/>
      <c r="C126" s="205" t="s">
        <v>217</v>
      </c>
      <c r="D126" s="205" t="s">
        <v>137</v>
      </c>
      <c r="E126" s="206" t="s">
        <v>722</v>
      </c>
      <c r="F126" s="207" t="s">
        <v>723</v>
      </c>
      <c r="G126" s="208" t="s">
        <v>251</v>
      </c>
      <c r="H126" s="209">
        <v>7</v>
      </c>
      <c r="I126" s="210"/>
      <c r="J126" s="211">
        <f>ROUND(I126*H126,2)</f>
        <v>0</v>
      </c>
      <c r="K126" s="207" t="s">
        <v>141</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175</v>
      </c>
      <c r="AT126" s="216" t="s">
        <v>137</v>
      </c>
      <c r="AU126" s="216" t="s">
        <v>82</v>
      </c>
      <c r="AY126" s="18" t="s">
        <v>134</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175</v>
      </c>
      <c r="BM126" s="216" t="s">
        <v>221</v>
      </c>
    </row>
    <row r="127" s="2" customFormat="1">
      <c r="A127" s="39"/>
      <c r="B127" s="40"/>
      <c r="C127" s="41"/>
      <c r="D127" s="218" t="s">
        <v>143</v>
      </c>
      <c r="E127" s="41"/>
      <c r="F127" s="219" t="s">
        <v>723</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143</v>
      </c>
      <c r="AU127" s="18" t="s">
        <v>82</v>
      </c>
    </row>
    <row r="128" s="2" customFormat="1" ht="24.15" customHeight="1">
      <c r="A128" s="39"/>
      <c r="B128" s="40"/>
      <c r="C128" s="205" t="s">
        <v>179</v>
      </c>
      <c r="D128" s="205" t="s">
        <v>137</v>
      </c>
      <c r="E128" s="206" t="s">
        <v>724</v>
      </c>
      <c r="F128" s="207" t="s">
        <v>725</v>
      </c>
      <c r="G128" s="208" t="s">
        <v>251</v>
      </c>
      <c r="H128" s="209">
        <v>32</v>
      </c>
      <c r="I128" s="210"/>
      <c r="J128" s="211">
        <f>ROUND(I128*H128,2)</f>
        <v>0</v>
      </c>
      <c r="K128" s="207" t="s">
        <v>141</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175</v>
      </c>
      <c r="AT128" s="216" t="s">
        <v>137</v>
      </c>
      <c r="AU128" s="216" t="s">
        <v>82</v>
      </c>
      <c r="AY128" s="18" t="s">
        <v>134</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175</v>
      </c>
      <c r="BM128" s="216" t="s">
        <v>225</v>
      </c>
    </row>
    <row r="129" s="2" customFormat="1">
      <c r="A129" s="39"/>
      <c r="B129" s="40"/>
      <c r="C129" s="41"/>
      <c r="D129" s="218" t="s">
        <v>143</v>
      </c>
      <c r="E129" s="41"/>
      <c r="F129" s="219" t="s">
        <v>725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143</v>
      </c>
      <c r="AU129" s="18" t="s">
        <v>82</v>
      </c>
    </row>
    <row r="130" s="12" customFormat="1" ht="25.92" customHeight="1">
      <c r="A130" s="12"/>
      <c r="B130" s="189"/>
      <c r="C130" s="190"/>
      <c r="D130" s="191" t="s">
        <v>71</v>
      </c>
      <c r="E130" s="192" t="s">
        <v>316</v>
      </c>
      <c r="F130" s="192" t="s">
        <v>726</v>
      </c>
      <c r="G130" s="190"/>
      <c r="H130" s="190"/>
      <c r="I130" s="193"/>
      <c r="J130" s="194">
        <f>BK130</f>
        <v>0</v>
      </c>
      <c r="K130" s="190"/>
      <c r="L130" s="195"/>
      <c r="M130" s="196"/>
      <c r="N130" s="197"/>
      <c r="O130" s="197"/>
      <c r="P130" s="198">
        <f>P131+P156</f>
        <v>0</v>
      </c>
      <c r="Q130" s="197"/>
      <c r="R130" s="198">
        <f>R131+R156</f>
        <v>0</v>
      </c>
      <c r="S130" s="197"/>
      <c r="T130" s="199">
        <f>T131+T156</f>
        <v>0</v>
      </c>
      <c r="U130" s="12"/>
      <c r="V130" s="12"/>
      <c r="W130" s="12"/>
      <c r="X130" s="12"/>
      <c r="Y130" s="12"/>
      <c r="Z130" s="12"/>
      <c r="AA130" s="12"/>
      <c r="AB130" s="12"/>
      <c r="AC130" s="12"/>
      <c r="AD130" s="12"/>
      <c r="AE130" s="12"/>
      <c r="AR130" s="200" t="s">
        <v>148</v>
      </c>
      <c r="AT130" s="201" t="s">
        <v>71</v>
      </c>
      <c r="AU130" s="201" t="s">
        <v>72</v>
      </c>
      <c r="AY130" s="200" t="s">
        <v>134</v>
      </c>
      <c r="BK130" s="202">
        <f>BK131+BK156</f>
        <v>0</v>
      </c>
    </row>
    <row r="131" s="12" customFormat="1" ht="22.8" customHeight="1">
      <c r="A131" s="12"/>
      <c r="B131" s="189"/>
      <c r="C131" s="190"/>
      <c r="D131" s="191" t="s">
        <v>71</v>
      </c>
      <c r="E131" s="203" t="s">
        <v>727</v>
      </c>
      <c r="F131" s="203" t="s">
        <v>728</v>
      </c>
      <c r="G131" s="190"/>
      <c r="H131" s="190"/>
      <c r="I131" s="193"/>
      <c r="J131" s="204">
        <f>BK131</f>
        <v>0</v>
      </c>
      <c r="K131" s="190"/>
      <c r="L131" s="195"/>
      <c r="M131" s="196"/>
      <c r="N131" s="197"/>
      <c r="O131" s="197"/>
      <c r="P131" s="198">
        <f>SUM(P132:P155)</f>
        <v>0</v>
      </c>
      <c r="Q131" s="197"/>
      <c r="R131" s="198">
        <f>SUM(R132:R155)</f>
        <v>0</v>
      </c>
      <c r="S131" s="197"/>
      <c r="T131" s="199">
        <f>SUM(T132:T155)</f>
        <v>0</v>
      </c>
      <c r="U131" s="12"/>
      <c r="V131" s="12"/>
      <c r="W131" s="12"/>
      <c r="X131" s="12"/>
      <c r="Y131" s="12"/>
      <c r="Z131" s="12"/>
      <c r="AA131" s="12"/>
      <c r="AB131" s="12"/>
      <c r="AC131" s="12"/>
      <c r="AD131" s="12"/>
      <c r="AE131" s="12"/>
      <c r="AR131" s="200" t="s">
        <v>148</v>
      </c>
      <c r="AT131" s="201" t="s">
        <v>71</v>
      </c>
      <c r="AU131" s="201" t="s">
        <v>80</v>
      </c>
      <c r="AY131" s="200" t="s">
        <v>134</v>
      </c>
      <c r="BK131" s="202">
        <f>SUM(BK132:BK155)</f>
        <v>0</v>
      </c>
    </row>
    <row r="132" s="2" customFormat="1" ht="24.15" customHeight="1">
      <c r="A132" s="39"/>
      <c r="B132" s="40"/>
      <c r="C132" s="205" t="s">
        <v>227</v>
      </c>
      <c r="D132" s="205" t="s">
        <v>137</v>
      </c>
      <c r="E132" s="206" t="s">
        <v>729</v>
      </c>
      <c r="F132" s="207" t="s">
        <v>730</v>
      </c>
      <c r="G132" s="208" t="s">
        <v>255</v>
      </c>
      <c r="H132" s="209">
        <v>150</v>
      </c>
      <c r="I132" s="210"/>
      <c r="J132" s="211">
        <f>ROUND(I132*H132,2)</f>
        <v>0</v>
      </c>
      <c r="K132" s="207" t="s">
        <v>141</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294</v>
      </c>
      <c r="AT132" s="216" t="s">
        <v>137</v>
      </c>
      <c r="AU132" s="216" t="s">
        <v>82</v>
      </c>
      <c r="AY132" s="18" t="s">
        <v>134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294</v>
      </c>
      <c r="BM132" s="216" t="s">
        <v>230</v>
      </c>
    </row>
    <row r="133" s="2" customFormat="1">
      <c r="A133" s="39"/>
      <c r="B133" s="40"/>
      <c r="C133" s="41"/>
      <c r="D133" s="218" t="s">
        <v>143</v>
      </c>
      <c r="E133" s="41"/>
      <c r="F133" s="219" t="s">
        <v>730</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143</v>
      </c>
      <c r="AU133" s="18" t="s">
        <v>82</v>
      </c>
    </row>
    <row r="134" s="2" customFormat="1" ht="24.15" customHeight="1">
      <c r="A134" s="39"/>
      <c r="B134" s="40"/>
      <c r="C134" s="205" t="s">
        <v>186</v>
      </c>
      <c r="D134" s="205" t="s">
        <v>137</v>
      </c>
      <c r="E134" s="206" t="s">
        <v>731</v>
      </c>
      <c r="F134" s="207" t="s">
        <v>732</v>
      </c>
      <c r="G134" s="208" t="s">
        <v>255</v>
      </c>
      <c r="H134" s="209">
        <v>15</v>
      </c>
      <c r="I134" s="210"/>
      <c r="J134" s="211">
        <f>ROUND(I134*H134,2)</f>
        <v>0</v>
      </c>
      <c r="K134" s="207" t="s">
        <v>141</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294</v>
      </c>
      <c r="AT134" s="216" t="s">
        <v>137</v>
      </c>
      <c r="AU134" s="216" t="s">
        <v>82</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294</v>
      </c>
      <c r="BM134" s="216" t="s">
        <v>234</v>
      </c>
    </row>
    <row r="135" s="2" customFormat="1">
      <c r="A135" s="39"/>
      <c r="B135" s="40"/>
      <c r="C135" s="41"/>
      <c r="D135" s="218" t="s">
        <v>143</v>
      </c>
      <c r="E135" s="41"/>
      <c r="F135" s="219" t="s">
        <v>732</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82</v>
      </c>
    </row>
    <row r="136" s="2" customFormat="1" ht="24.15" customHeight="1">
      <c r="A136" s="39"/>
      <c r="B136" s="40"/>
      <c r="C136" s="205" t="s">
        <v>7</v>
      </c>
      <c r="D136" s="205" t="s">
        <v>137</v>
      </c>
      <c r="E136" s="206" t="s">
        <v>733</v>
      </c>
      <c r="F136" s="207" t="s">
        <v>734</v>
      </c>
      <c r="G136" s="208" t="s">
        <v>255</v>
      </c>
      <c r="H136" s="209">
        <v>150</v>
      </c>
      <c r="I136" s="210"/>
      <c r="J136" s="211">
        <f>ROUND(I136*H136,2)</f>
        <v>0</v>
      </c>
      <c r="K136" s="207" t="s">
        <v>141</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294</v>
      </c>
      <c r="AT136" s="216" t="s">
        <v>137</v>
      </c>
      <c r="AU136" s="216" t="s">
        <v>82</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294</v>
      </c>
      <c r="BM136" s="216" t="s">
        <v>238</v>
      </c>
    </row>
    <row r="137" s="2" customFormat="1">
      <c r="A137" s="39"/>
      <c r="B137" s="40"/>
      <c r="C137" s="41"/>
      <c r="D137" s="218" t="s">
        <v>143</v>
      </c>
      <c r="E137" s="41"/>
      <c r="F137" s="219" t="s">
        <v>734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82</v>
      </c>
    </row>
    <row r="138" s="2" customFormat="1" ht="24.15" customHeight="1">
      <c r="A138" s="39"/>
      <c r="B138" s="40"/>
      <c r="C138" s="205" t="s">
        <v>192</v>
      </c>
      <c r="D138" s="205" t="s">
        <v>137</v>
      </c>
      <c r="E138" s="206" t="s">
        <v>735</v>
      </c>
      <c r="F138" s="207" t="s">
        <v>736</v>
      </c>
      <c r="G138" s="208" t="s">
        <v>255</v>
      </c>
      <c r="H138" s="209">
        <v>15</v>
      </c>
      <c r="I138" s="210"/>
      <c r="J138" s="211">
        <f>ROUND(I138*H138,2)</f>
        <v>0</v>
      </c>
      <c r="K138" s="207" t="s">
        <v>141</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294</v>
      </c>
      <c r="AT138" s="216" t="s">
        <v>137</v>
      </c>
      <c r="AU138" s="216" t="s">
        <v>82</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294</v>
      </c>
      <c r="BM138" s="216" t="s">
        <v>242</v>
      </c>
    </row>
    <row r="139" s="2" customFormat="1">
      <c r="A139" s="39"/>
      <c r="B139" s="40"/>
      <c r="C139" s="41"/>
      <c r="D139" s="218" t="s">
        <v>143</v>
      </c>
      <c r="E139" s="41"/>
      <c r="F139" s="219" t="s">
        <v>736</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82</v>
      </c>
    </row>
    <row r="140" s="2" customFormat="1" ht="24.15" customHeight="1">
      <c r="A140" s="39"/>
      <c r="B140" s="40"/>
      <c r="C140" s="205" t="s">
        <v>248</v>
      </c>
      <c r="D140" s="205" t="s">
        <v>137</v>
      </c>
      <c r="E140" s="206" t="s">
        <v>737</v>
      </c>
      <c r="F140" s="207" t="s">
        <v>738</v>
      </c>
      <c r="G140" s="208" t="s">
        <v>251</v>
      </c>
      <c r="H140" s="209">
        <v>1</v>
      </c>
      <c r="I140" s="210"/>
      <c r="J140" s="211">
        <f>ROUND(I140*H140,2)</f>
        <v>0</v>
      </c>
      <c r="K140" s="207" t="s">
        <v>141</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294</v>
      </c>
      <c r="AT140" s="216" t="s">
        <v>137</v>
      </c>
      <c r="AU140" s="216" t="s">
        <v>82</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294</v>
      </c>
      <c r="BM140" s="216" t="s">
        <v>252</v>
      </c>
    </row>
    <row r="141" s="2" customFormat="1">
      <c r="A141" s="39"/>
      <c r="B141" s="40"/>
      <c r="C141" s="41"/>
      <c r="D141" s="218" t="s">
        <v>143</v>
      </c>
      <c r="E141" s="41"/>
      <c r="F141" s="219" t="s">
        <v>738</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82</v>
      </c>
    </row>
    <row r="142" s="2" customFormat="1" ht="24.15" customHeight="1">
      <c r="A142" s="39"/>
      <c r="B142" s="40"/>
      <c r="C142" s="205" t="s">
        <v>196</v>
      </c>
      <c r="D142" s="205" t="s">
        <v>137</v>
      </c>
      <c r="E142" s="206" t="s">
        <v>706</v>
      </c>
      <c r="F142" s="207" t="s">
        <v>707</v>
      </c>
      <c r="G142" s="208" t="s">
        <v>255</v>
      </c>
      <c r="H142" s="209">
        <v>50</v>
      </c>
      <c r="I142" s="210"/>
      <c r="J142" s="211">
        <f>ROUND(I142*H142,2)</f>
        <v>0</v>
      </c>
      <c r="K142" s="207" t="s">
        <v>141</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294</v>
      </c>
      <c r="AT142" s="216" t="s">
        <v>137</v>
      </c>
      <c r="AU142" s="216" t="s">
        <v>82</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294</v>
      </c>
      <c r="BM142" s="216" t="s">
        <v>256</v>
      </c>
    </row>
    <row r="143" s="2" customFormat="1">
      <c r="A143" s="39"/>
      <c r="B143" s="40"/>
      <c r="C143" s="41"/>
      <c r="D143" s="218" t="s">
        <v>143</v>
      </c>
      <c r="E143" s="41"/>
      <c r="F143" s="219" t="s">
        <v>707</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82</v>
      </c>
    </row>
    <row r="144" s="2" customFormat="1" ht="24.15" customHeight="1">
      <c r="A144" s="39"/>
      <c r="B144" s="40"/>
      <c r="C144" s="205" t="s">
        <v>258</v>
      </c>
      <c r="D144" s="205" t="s">
        <v>137</v>
      </c>
      <c r="E144" s="206" t="s">
        <v>739</v>
      </c>
      <c r="F144" s="207" t="s">
        <v>740</v>
      </c>
      <c r="G144" s="208" t="s">
        <v>251</v>
      </c>
      <c r="H144" s="209">
        <v>2</v>
      </c>
      <c r="I144" s="210"/>
      <c r="J144" s="211">
        <f>ROUND(I144*H144,2)</f>
        <v>0</v>
      </c>
      <c r="K144" s="207" t="s">
        <v>741</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294</v>
      </c>
      <c r="AT144" s="216" t="s">
        <v>137</v>
      </c>
      <c r="AU144" s="216" t="s">
        <v>82</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294</v>
      </c>
      <c r="BM144" s="216" t="s">
        <v>261</v>
      </c>
    </row>
    <row r="145" s="2" customFormat="1">
      <c r="A145" s="39"/>
      <c r="B145" s="40"/>
      <c r="C145" s="41"/>
      <c r="D145" s="218" t="s">
        <v>143</v>
      </c>
      <c r="E145" s="41"/>
      <c r="F145" s="219" t="s">
        <v>740</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82</v>
      </c>
    </row>
    <row r="146" s="2" customFormat="1" ht="24.15" customHeight="1">
      <c r="A146" s="39"/>
      <c r="B146" s="40"/>
      <c r="C146" s="205" t="s">
        <v>201</v>
      </c>
      <c r="D146" s="205" t="s">
        <v>137</v>
      </c>
      <c r="E146" s="206" t="s">
        <v>742</v>
      </c>
      <c r="F146" s="207" t="s">
        <v>743</v>
      </c>
      <c r="G146" s="208" t="s">
        <v>251</v>
      </c>
      <c r="H146" s="209">
        <v>40</v>
      </c>
      <c r="I146" s="210"/>
      <c r="J146" s="211">
        <f>ROUND(I146*H146,2)</f>
        <v>0</v>
      </c>
      <c r="K146" s="207" t="s">
        <v>141</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294</v>
      </c>
      <c r="AT146" s="216" t="s">
        <v>137</v>
      </c>
      <c r="AU146" s="216" t="s">
        <v>82</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294</v>
      </c>
      <c r="BM146" s="216" t="s">
        <v>265</v>
      </c>
    </row>
    <row r="147" s="2" customFormat="1">
      <c r="A147" s="39"/>
      <c r="B147" s="40"/>
      <c r="C147" s="41"/>
      <c r="D147" s="218" t="s">
        <v>143</v>
      </c>
      <c r="E147" s="41"/>
      <c r="F147" s="219" t="s">
        <v>743</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82</v>
      </c>
    </row>
    <row r="148" s="2" customFormat="1" ht="24.15" customHeight="1">
      <c r="A148" s="39"/>
      <c r="B148" s="40"/>
      <c r="C148" s="205" t="s">
        <v>267</v>
      </c>
      <c r="D148" s="205" t="s">
        <v>137</v>
      </c>
      <c r="E148" s="206" t="s">
        <v>744</v>
      </c>
      <c r="F148" s="207" t="s">
        <v>745</v>
      </c>
      <c r="G148" s="208" t="s">
        <v>251</v>
      </c>
      <c r="H148" s="209">
        <v>1</v>
      </c>
      <c r="I148" s="210"/>
      <c r="J148" s="211">
        <f>ROUND(I148*H148,2)</f>
        <v>0</v>
      </c>
      <c r="K148" s="207" t="s">
        <v>741</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294</v>
      </c>
      <c r="AT148" s="216" t="s">
        <v>137</v>
      </c>
      <c r="AU148" s="216" t="s">
        <v>82</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294</v>
      </c>
      <c r="BM148" s="216" t="s">
        <v>270</v>
      </c>
    </row>
    <row r="149" s="2" customFormat="1">
      <c r="A149" s="39"/>
      <c r="B149" s="40"/>
      <c r="C149" s="41"/>
      <c r="D149" s="218" t="s">
        <v>143</v>
      </c>
      <c r="E149" s="41"/>
      <c r="F149" s="219" t="s">
        <v>745</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82</v>
      </c>
    </row>
    <row r="150" s="2" customFormat="1" ht="16.5" customHeight="1">
      <c r="A150" s="39"/>
      <c r="B150" s="40"/>
      <c r="C150" s="205" t="s">
        <v>205</v>
      </c>
      <c r="D150" s="205" t="s">
        <v>137</v>
      </c>
      <c r="E150" s="206" t="s">
        <v>746</v>
      </c>
      <c r="F150" s="207" t="s">
        <v>747</v>
      </c>
      <c r="G150" s="208" t="s">
        <v>309</v>
      </c>
      <c r="H150" s="209">
        <v>1</v>
      </c>
      <c r="I150" s="210"/>
      <c r="J150" s="211">
        <f>ROUND(I150*H150,2)</f>
        <v>0</v>
      </c>
      <c r="K150" s="207" t="s">
        <v>741</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294</v>
      </c>
      <c r="AT150" s="216" t="s">
        <v>137</v>
      </c>
      <c r="AU150" s="216" t="s">
        <v>82</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294</v>
      </c>
      <c r="BM150" s="216" t="s">
        <v>276</v>
      </c>
    </row>
    <row r="151" s="2" customFormat="1">
      <c r="A151" s="39"/>
      <c r="B151" s="40"/>
      <c r="C151" s="41"/>
      <c r="D151" s="218" t="s">
        <v>143</v>
      </c>
      <c r="E151" s="41"/>
      <c r="F151" s="219" t="s">
        <v>747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82</v>
      </c>
    </row>
    <row r="152" s="2" customFormat="1" ht="37.8" customHeight="1">
      <c r="A152" s="39"/>
      <c r="B152" s="40"/>
      <c r="C152" s="205" t="s">
        <v>278</v>
      </c>
      <c r="D152" s="205" t="s">
        <v>137</v>
      </c>
      <c r="E152" s="206" t="s">
        <v>748</v>
      </c>
      <c r="F152" s="207" t="s">
        <v>749</v>
      </c>
      <c r="G152" s="208" t="s">
        <v>255</v>
      </c>
      <c r="H152" s="209">
        <v>280</v>
      </c>
      <c r="I152" s="210"/>
      <c r="J152" s="211">
        <f>ROUND(I152*H152,2)</f>
        <v>0</v>
      </c>
      <c r="K152" s="207" t="s">
        <v>141</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294</v>
      </c>
      <c r="AT152" s="216" t="s">
        <v>137</v>
      </c>
      <c r="AU152" s="216" t="s">
        <v>82</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294</v>
      </c>
      <c r="BM152" s="216" t="s">
        <v>281</v>
      </c>
    </row>
    <row r="153" s="2" customFormat="1">
      <c r="A153" s="39"/>
      <c r="B153" s="40"/>
      <c r="C153" s="41"/>
      <c r="D153" s="218" t="s">
        <v>143</v>
      </c>
      <c r="E153" s="41"/>
      <c r="F153" s="219" t="s">
        <v>749</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82</v>
      </c>
    </row>
    <row r="154" s="2" customFormat="1" ht="24.15" customHeight="1">
      <c r="A154" s="39"/>
      <c r="B154" s="40"/>
      <c r="C154" s="205" t="s">
        <v>208</v>
      </c>
      <c r="D154" s="205" t="s">
        <v>137</v>
      </c>
      <c r="E154" s="206" t="s">
        <v>750</v>
      </c>
      <c r="F154" s="207" t="s">
        <v>751</v>
      </c>
      <c r="G154" s="208" t="s">
        <v>255</v>
      </c>
      <c r="H154" s="209">
        <v>235</v>
      </c>
      <c r="I154" s="210"/>
      <c r="J154" s="211">
        <f>ROUND(I154*H154,2)</f>
        <v>0</v>
      </c>
      <c r="K154" s="207" t="s">
        <v>141</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294</v>
      </c>
      <c r="AT154" s="216" t="s">
        <v>137</v>
      </c>
      <c r="AU154" s="216" t="s">
        <v>82</v>
      </c>
      <c r="AY154" s="18" t="s">
        <v>134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294</v>
      </c>
      <c r="BM154" s="216" t="s">
        <v>285</v>
      </c>
    </row>
    <row r="155" s="2" customFormat="1">
      <c r="A155" s="39"/>
      <c r="B155" s="40"/>
      <c r="C155" s="41"/>
      <c r="D155" s="218" t="s">
        <v>143</v>
      </c>
      <c r="E155" s="41"/>
      <c r="F155" s="219" t="s">
        <v>751</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143</v>
      </c>
      <c r="AU155" s="18" t="s">
        <v>82</v>
      </c>
    </row>
    <row r="156" s="12" customFormat="1" ht="22.8" customHeight="1">
      <c r="A156" s="12"/>
      <c r="B156" s="189"/>
      <c r="C156" s="190"/>
      <c r="D156" s="191" t="s">
        <v>71</v>
      </c>
      <c r="E156" s="203" t="s">
        <v>752</v>
      </c>
      <c r="F156" s="203" t="s">
        <v>753</v>
      </c>
      <c r="G156" s="190"/>
      <c r="H156" s="190"/>
      <c r="I156" s="193"/>
      <c r="J156" s="204">
        <f>BK156</f>
        <v>0</v>
      </c>
      <c r="K156" s="190"/>
      <c r="L156" s="195"/>
      <c r="M156" s="196"/>
      <c r="N156" s="197"/>
      <c r="O156" s="197"/>
      <c r="P156" s="198">
        <f>SUM(P157:P174)</f>
        <v>0</v>
      </c>
      <c r="Q156" s="197"/>
      <c r="R156" s="198">
        <f>SUM(R157:R174)</f>
        <v>0</v>
      </c>
      <c r="S156" s="197"/>
      <c r="T156" s="199">
        <f>SUM(T157:T174)</f>
        <v>0</v>
      </c>
      <c r="U156" s="12"/>
      <c r="V156" s="12"/>
      <c r="W156" s="12"/>
      <c r="X156" s="12"/>
      <c r="Y156" s="12"/>
      <c r="Z156" s="12"/>
      <c r="AA156" s="12"/>
      <c r="AB156" s="12"/>
      <c r="AC156" s="12"/>
      <c r="AD156" s="12"/>
      <c r="AE156" s="12"/>
      <c r="AR156" s="200" t="s">
        <v>148</v>
      </c>
      <c r="AT156" s="201" t="s">
        <v>71</v>
      </c>
      <c r="AU156" s="201" t="s">
        <v>80</v>
      </c>
      <c r="AY156" s="200" t="s">
        <v>134</v>
      </c>
      <c r="BK156" s="202">
        <f>SUM(BK157:BK174)</f>
        <v>0</v>
      </c>
    </row>
    <row r="157" s="2" customFormat="1" ht="16.5" customHeight="1">
      <c r="A157" s="39"/>
      <c r="B157" s="40"/>
      <c r="C157" s="205" t="s">
        <v>287</v>
      </c>
      <c r="D157" s="205" t="s">
        <v>137</v>
      </c>
      <c r="E157" s="206" t="s">
        <v>754</v>
      </c>
      <c r="F157" s="207" t="s">
        <v>755</v>
      </c>
      <c r="G157" s="208" t="s">
        <v>220</v>
      </c>
      <c r="H157" s="209">
        <v>1</v>
      </c>
      <c r="I157" s="210"/>
      <c r="J157" s="211">
        <f>ROUND(I157*H157,2)</f>
        <v>0</v>
      </c>
      <c r="K157" s="207" t="s">
        <v>141</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294</v>
      </c>
      <c r="AT157" s="216" t="s">
        <v>137</v>
      </c>
      <c r="AU157" s="216" t="s">
        <v>82</v>
      </c>
      <c r="AY157" s="18" t="s">
        <v>134</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294</v>
      </c>
      <c r="BM157" s="216" t="s">
        <v>290</v>
      </c>
    </row>
    <row r="158" s="2" customFormat="1">
      <c r="A158" s="39"/>
      <c r="B158" s="40"/>
      <c r="C158" s="41"/>
      <c r="D158" s="218" t="s">
        <v>143</v>
      </c>
      <c r="E158" s="41"/>
      <c r="F158" s="219" t="s">
        <v>755</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143</v>
      </c>
      <c r="AU158" s="18" t="s">
        <v>82</v>
      </c>
    </row>
    <row r="159" s="2" customFormat="1">
      <c r="A159" s="39"/>
      <c r="B159" s="40"/>
      <c r="C159" s="41"/>
      <c r="D159" s="218" t="s">
        <v>146</v>
      </c>
      <c r="E159" s="41"/>
      <c r="F159" s="223" t="s">
        <v>756</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146</v>
      </c>
      <c r="AU159" s="18" t="s">
        <v>82</v>
      </c>
    </row>
    <row r="160" s="2" customFormat="1" ht="24.15" customHeight="1">
      <c r="A160" s="39"/>
      <c r="B160" s="40"/>
      <c r="C160" s="205" t="s">
        <v>212</v>
      </c>
      <c r="D160" s="205" t="s">
        <v>137</v>
      </c>
      <c r="E160" s="206" t="s">
        <v>757</v>
      </c>
      <c r="F160" s="207" t="s">
        <v>758</v>
      </c>
      <c r="G160" s="208" t="s">
        <v>220</v>
      </c>
      <c r="H160" s="209">
        <v>10</v>
      </c>
      <c r="I160" s="210"/>
      <c r="J160" s="211">
        <f>ROUND(I160*H160,2)</f>
        <v>0</v>
      </c>
      <c r="K160" s="207" t="s">
        <v>141</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294</v>
      </c>
      <c r="AT160" s="216" t="s">
        <v>137</v>
      </c>
      <c r="AU160" s="216" t="s">
        <v>82</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294</v>
      </c>
      <c r="BM160" s="216" t="s">
        <v>294</v>
      </c>
    </row>
    <row r="161" s="2" customFormat="1">
      <c r="A161" s="39"/>
      <c r="B161" s="40"/>
      <c r="C161" s="41"/>
      <c r="D161" s="218" t="s">
        <v>143</v>
      </c>
      <c r="E161" s="41"/>
      <c r="F161" s="219" t="s">
        <v>758</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82</v>
      </c>
    </row>
    <row r="162" s="2" customFormat="1">
      <c r="A162" s="39"/>
      <c r="B162" s="40"/>
      <c r="C162" s="41"/>
      <c r="D162" s="218" t="s">
        <v>146</v>
      </c>
      <c r="E162" s="41"/>
      <c r="F162" s="223" t="s">
        <v>756</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146</v>
      </c>
      <c r="AU162" s="18" t="s">
        <v>82</v>
      </c>
    </row>
    <row r="163" s="2" customFormat="1" ht="24.15" customHeight="1">
      <c r="A163" s="39"/>
      <c r="B163" s="40"/>
      <c r="C163" s="205" t="s">
        <v>296</v>
      </c>
      <c r="D163" s="205" t="s">
        <v>137</v>
      </c>
      <c r="E163" s="206" t="s">
        <v>759</v>
      </c>
      <c r="F163" s="207" t="s">
        <v>760</v>
      </c>
      <c r="G163" s="208" t="s">
        <v>251</v>
      </c>
      <c r="H163" s="209">
        <v>10</v>
      </c>
      <c r="I163" s="210"/>
      <c r="J163" s="211">
        <f>ROUND(I163*H163,2)</f>
        <v>0</v>
      </c>
      <c r="K163" s="207" t="s">
        <v>141</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294</v>
      </c>
      <c r="AT163" s="216" t="s">
        <v>137</v>
      </c>
      <c r="AU163" s="216" t="s">
        <v>82</v>
      </c>
      <c r="AY163" s="18" t="s">
        <v>134</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294</v>
      </c>
      <c r="BM163" s="216" t="s">
        <v>299</v>
      </c>
    </row>
    <row r="164" s="2" customFormat="1">
      <c r="A164" s="39"/>
      <c r="B164" s="40"/>
      <c r="C164" s="41"/>
      <c r="D164" s="218" t="s">
        <v>143</v>
      </c>
      <c r="E164" s="41"/>
      <c r="F164" s="219" t="s">
        <v>760</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143</v>
      </c>
      <c r="AU164" s="18" t="s">
        <v>82</v>
      </c>
    </row>
    <row r="165" s="2" customFormat="1">
      <c r="A165" s="39"/>
      <c r="B165" s="40"/>
      <c r="C165" s="41"/>
      <c r="D165" s="218" t="s">
        <v>146</v>
      </c>
      <c r="E165" s="41"/>
      <c r="F165" s="223" t="s">
        <v>761</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146</v>
      </c>
      <c r="AU165" s="18" t="s">
        <v>82</v>
      </c>
    </row>
    <row r="166" s="2" customFormat="1" ht="24.15" customHeight="1">
      <c r="A166" s="39"/>
      <c r="B166" s="40"/>
      <c r="C166" s="205" t="s">
        <v>221</v>
      </c>
      <c r="D166" s="205" t="s">
        <v>137</v>
      </c>
      <c r="E166" s="206" t="s">
        <v>762</v>
      </c>
      <c r="F166" s="207" t="s">
        <v>763</v>
      </c>
      <c r="G166" s="208" t="s">
        <v>251</v>
      </c>
      <c r="H166" s="209">
        <v>20</v>
      </c>
      <c r="I166" s="210"/>
      <c r="J166" s="211">
        <f>ROUND(I166*H166,2)</f>
        <v>0</v>
      </c>
      <c r="K166" s="207" t="s">
        <v>141</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294</v>
      </c>
      <c r="AT166" s="216" t="s">
        <v>137</v>
      </c>
      <c r="AU166" s="216" t="s">
        <v>82</v>
      </c>
      <c r="AY166" s="18" t="s">
        <v>134</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294</v>
      </c>
      <c r="BM166" s="216" t="s">
        <v>302</v>
      </c>
    </row>
    <row r="167" s="2" customFormat="1">
      <c r="A167" s="39"/>
      <c r="B167" s="40"/>
      <c r="C167" s="41"/>
      <c r="D167" s="218" t="s">
        <v>143</v>
      </c>
      <c r="E167" s="41"/>
      <c r="F167" s="219" t="s">
        <v>763</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143</v>
      </c>
      <c r="AU167" s="18" t="s">
        <v>82</v>
      </c>
    </row>
    <row r="168" s="2" customFormat="1">
      <c r="A168" s="39"/>
      <c r="B168" s="40"/>
      <c r="C168" s="41"/>
      <c r="D168" s="218" t="s">
        <v>146</v>
      </c>
      <c r="E168" s="41"/>
      <c r="F168" s="223" t="s">
        <v>761</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146</v>
      </c>
      <c r="AU168" s="18" t="s">
        <v>82</v>
      </c>
    </row>
    <row r="169" s="2" customFormat="1" ht="24.15" customHeight="1">
      <c r="A169" s="39"/>
      <c r="B169" s="40"/>
      <c r="C169" s="205" t="s">
        <v>306</v>
      </c>
      <c r="D169" s="205" t="s">
        <v>137</v>
      </c>
      <c r="E169" s="206" t="s">
        <v>764</v>
      </c>
      <c r="F169" s="207" t="s">
        <v>765</v>
      </c>
      <c r="G169" s="208" t="s">
        <v>766</v>
      </c>
      <c r="H169" s="209">
        <v>0.5</v>
      </c>
      <c r="I169" s="210"/>
      <c r="J169" s="211">
        <f>ROUND(I169*H169,2)</f>
        <v>0</v>
      </c>
      <c r="K169" s="207" t="s">
        <v>141</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294</v>
      </c>
      <c r="AT169" s="216" t="s">
        <v>137</v>
      </c>
      <c r="AU169" s="216" t="s">
        <v>82</v>
      </c>
      <c r="AY169" s="18" t="s">
        <v>134</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294</v>
      </c>
      <c r="BM169" s="216" t="s">
        <v>310</v>
      </c>
    </row>
    <row r="170" s="2" customFormat="1">
      <c r="A170" s="39"/>
      <c r="B170" s="40"/>
      <c r="C170" s="41"/>
      <c r="D170" s="218" t="s">
        <v>143</v>
      </c>
      <c r="E170" s="41"/>
      <c r="F170" s="219" t="s">
        <v>765</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143</v>
      </c>
      <c r="AU170" s="18" t="s">
        <v>82</v>
      </c>
    </row>
    <row r="171" s="2" customFormat="1">
      <c r="A171" s="39"/>
      <c r="B171" s="40"/>
      <c r="C171" s="41"/>
      <c r="D171" s="218" t="s">
        <v>146</v>
      </c>
      <c r="E171" s="41"/>
      <c r="F171" s="223" t="s">
        <v>761</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146</v>
      </c>
      <c r="AU171" s="18" t="s">
        <v>82</v>
      </c>
    </row>
    <row r="172" s="2" customFormat="1" ht="24.15" customHeight="1">
      <c r="A172" s="39"/>
      <c r="B172" s="40"/>
      <c r="C172" s="205" t="s">
        <v>225</v>
      </c>
      <c r="D172" s="205" t="s">
        <v>137</v>
      </c>
      <c r="E172" s="206" t="s">
        <v>767</v>
      </c>
      <c r="F172" s="207" t="s">
        <v>768</v>
      </c>
      <c r="G172" s="208" t="s">
        <v>255</v>
      </c>
      <c r="H172" s="209">
        <v>50</v>
      </c>
      <c r="I172" s="210"/>
      <c r="J172" s="211">
        <f>ROUND(I172*H172,2)</f>
        <v>0</v>
      </c>
      <c r="K172" s="207" t="s">
        <v>141</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294</v>
      </c>
      <c r="AT172" s="216" t="s">
        <v>137</v>
      </c>
      <c r="AU172" s="216" t="s">
        <v>82</v>
      </c>
      <c r="AY172" s="18" t="s">
        <v>134</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294</v>
      </c>
      <c r="BM172" s="216" t="s">
        <v>313</v>
      </c>
    </row>
    <row r="173" s="2" customFormat="1">
      <c r="A173" s="39"/>
      <c r="B173" s="40"/>
      <c r="C173" s="41"/>
      <c r="D173" s="218" t="s">
        <v>143</v>
      </c>
      <c r="E173" s="41"/>
      <c r="F173" s="219" t="s">
        <v>768</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143</v>
      </c>
      <c r="AU173" s="18" t="s">
        <v>82</v>
      </c>
    </row>
    <row r="174" s="2" customFormat="1">
      <c r="A174" s="39"/>
      <c r="B174" s="40"/>
      <c r="C174" s="41"/>
      <c r="D174" s="218" t="s">
        <v>146</v>
      </c>
      <c r="E174" s="41"/>
      <c r="F174" s="223" t="s">
        <v>761</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146</v>
      </c>
      <c r="AU174" s="18" t="s">
        <v>82</v>
      </c>
    </row>
    <row r="175" s="12" customFormat="1" ht="25.92" customHeight="1">
      <c r="A175" s="12"/>
      <c r="B175" s="189"/>
      <c r="C175" s="190"/>
      <c r="D175" s="191" t="s">
        <v>71</v>
      </c>
      <c r="E175" s="192" t="s">
        <v>675</v>
      </c>
      <c r="F175" s="192" t="s">
        <v>676</v>
      </c>
      <c r="G175" s="190"/>
      <c r="H175" s="190"/>
      <c r="I175" s="193"/>
      <c r="J175" s="194">
        <f>BK175</f>
        <v>0</v>
      </c>
      <c r="K175" s="190"/>
      <c r="L175" s="195"/>
      <c r="M175" s="196"/>
      <c r="N175" s="197"/>
      <c r="O175" s="197"/>
      <c r="P175" s="198">
        <f>SUM(P176:P179)</f>
        <v>0</v>
      </c>
      <c r="Q175" s="197"/>
      <c r="R175" s="198">
        <f>SUM(R176:R179)</f>
        <v>0</v>
      </c>
      <c r="S175" s="197"/>
      <c r="T175" s="199">
        <f>SUM(T176:T179)</f>
        <v>0</v>
      </c>
      <c r="U175" s="12"/>
      <c r="V175" s="12"/>
      <c r="W175" s="12"/>
      <c r="X175" s="12"/>
      <c r="Y175" s="12"/>
      <c r="Z175" s="12"/>
      <c r="AA175" s="12"/>
      <c r="AB175" s="12"/>
      <c r="AC175" s="12"/>
      <c r="AD175" s="12"/>
      <c r="AE175" s="12"/>
      <c r="AR175" s="200" t="s">
        <v>142</v>
      </c>
      <c r="AT175" s="201" t="s">
        <v>71</v>
      </c>
      <c r="AU175" s="201" t="s">
        <v>72</v>
      </c>
      <c r="AY175" s="200" t="s">
        <v>134</v>
      </c>
      <c r="BK175" s="202">
        <f>SUM(BK176:BK179)</f>
        <v>0</v>
      </c>
    </row>
    <row r="176" s="2" customFormat="1" ht="16.5" customHeight="1">
      <c r="A176" s="39"/>
      <c r="B176" s="40"/>
      <c r="C176" s="205" t="s">
        <v>315</v>
      </c>
      <c r="D176" s="205" t="s">
        <v>137</v>
      </c>
      <c r="E176" s="206" t="s">
        <v>769</v>
      </c>
      <c r="F176" s="207" t="s">
        <v>770</v>
      </c>
      <c r="G176" s="208" t="s">
        <v>680</v>
      </c>
      <c r="H176" s="209">
        <v>24</v>
      </c>
      <c r="I176" s="210"/>
      <c r="J176" s="211">
        <f>ROUND(I176*H176,2)</f>
        <v>0</v>
      </c>
      <c r="K176" s="207" t="s">
        <v>141</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681</v>
      </c>
      <c r="AT176" s="216" t="s">
        <v>137</v>
      </c>
      <c r="AU176" s="216" t="s">
        <v>80</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681</v>
      </c>
      <c r="BM176" s="216" t="s">
        <v>320</v>
      </c>
    </row>
    <row r="177" s="2" customFormat="1">
      <c r="A177" s="39"/>
      <c r="B177" s="40"/>
      <c r="C177" s="41"/>
      <c r="D177" s="218" t="s">
        <v>143</v>
      </c>
      <c r="E177" s="41"/>
      <c r="F177" s="219" t="s">
        <v>770</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80</v>
      </c>
    </row>
    <row r="178" s="2" customFormat="1" ht="16.5" customHeight="1">
      <c r="A178" s="39"/>
      <c r="B178" s="40"/>
      <c r="C178" s="205" t="s">
        <v>230</v>
      </c>
      <c r="D178" s="205" t="s">
        <v>137</v>
      </c>
      <c r="E178" s="206" t="s">
        <v>771</v>
      </c>
      <c r="F178" s="207" t="s">
        <v>772</v>
      </c>
      <c r="G178" s="208" t="s">
        <v>680</v>
      </c>
      <c r="H178" s="209">
        <v>24</v>
      </c>
      <c r="I178" s="210"/>
      <c r="J178" s="211">
        <f>ROUND(I178*H178,2)</f>
        <v>0</v>
      </c>
      <c r="K178" s="207" t="s">
        <v>141</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681</v>
      </c>
      <c r="AT178" s="216" t="s">
        <v>137</v>
      </c>
      <c r="AU178" s="216" t="s">
        <v>80</v>
      </c>
      <c r="AY178" s="18" t="s">
        <v>134</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681</v>
      </c>
      <c r="BM178" s="216" t="s">
        <v>323</v>
      </c>
    </row>
    <row r="179" s="2" customFormat="1">
      <c r="A179" s="39"/>
      <c r="B179" s="40"/>
      <c r="C179" s="41"/>
      <c r="D179" s="218" t="s">
        <v>143</v>
      </c>
      <c r="E179" s="41"/>
      <c r="F179" s="219" t="s">
        <v>772</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143</v>
      </c>
      <c r="AU179" s="18" t="s">
        <v>80</v>
      </c>
    </row>
    <row r="180" s="12" customFormat="1" ht="25.92" customHeight="1">
      <c r="A180" s="12"/>
      <c r="B180" s="189"/>
      <c r="C180" s="190"/>
      <c r="D180" s="191" t="s">
        <v>71</v>
      </c>
      <c r="E180" s="192" t="s">
        <v>93</v>
      </c>
      <c r="F180" s="192" t="s">
        <v>773</v>
      </c>
      <c r="G180" s="190"/>
      <c r="H180" s="190"/>
      <c r="I180" s="193"/>
      <c r="J180" s="194">
        <f>BK180</f>
        <v>0</v>
      </c>
      <c r="K180" s="190"/>
      <c r="L180" s="195"/>
      <c r="M180" s="196"/>
      <c r="N180" s="197"/>
      <c r="O180" s="197"/>
      <c r="P180" s="198">
        <f>P181</f>
        <v>0</v>
      </c>
      <c r="Q180" s="197"/>
      <c r="R180" s="198">
        <f>R181</f>
        <v>0</v>
      </c>
      <c r="S180" s="197"/>
      <c r="T180" s="199">
        <f>T181</f>
        <v>0</v>
      </c>
      <c r="U180" s="12"/>
      <c r="V180" s="12"/>
      <c r="W180" s="12"/>
      <c r="X180" s="12"/>
      <c r="Y180" s="12"/>
      <c r="Z180" s="12"/>
      <c r="AA180" s="12"/>
      <c r="AB180" s="12"/>
      <c r="AC180" s="12"/>
      <c r="AD180" s="12"/>
      <c r="AE180" s="12"/>
      <c r="AR180" s="200" t="s">
        <v>155</v>
      </c>
      <c r="AT180" s="201" t="s">
        <v>71</v>
      </c>
      <c r="AU180" s="201" t="s">
        <v>72</v>
      </c>
      <c r="AY180" s="200" t="s">
        <v>134</v>
      </c>
      <c r="BK180" s="202">
        <f>BK181</f>
        <v>0</v>
      </c>
    </row>
    <row r="181" s="12" customFormat="1" ht="22.8" customHeight="1">
      <c r="A181" s="12"/>
      <c r="B181" s="189"/>
      <c r="C181" s="190"/>
      <c r="D181" s="191" t="s">
        <v>71</v>
      </c>
      <c r="E181" s="203" t="s">
        <v>72</v>
      </c>
      <c r="F181" s="203" t="s">
        <v>773</v>
      </c>
      <c r="G181" s="190"/>
      <c r="H181" s="190"/>
      <c r="I181" s="193"/>
      <c r="J181" s="204">
        <f>BK181</f>
        <v>0</v>
      </c>
      <c r="K181" s="190"/>
      <c r="L181" s="195"/>
      <c r="M181" s="196"/>
      <c r="N181" s="197"/>
      <c r="O181" s="197"/>
      <c r="P181" s="198">
        <f>SUM(P182:P191)</f>
        <v>0</v>
      </c>
      <c r="Q181" s="197"/>
      <c r="R181" s="198">
        <f>SUM(R182:R191)</f>
        <v>0</v>
      </c>
      <c r="S181" s="197"/>
      <c r="T181" s="199">
        <f>SUM(T182:T191)</f>
        <v>0</v>
      </c>
      <c r="U181" s="12"/>
      <c r="V181" s="12"/>
      <c r="W181" s="12"/>
      <c r="X181" s="12"/>
      <c r="Y181" s="12"/>
      <c r="Z181" s="12"/>
      <c r="AA181" s="12"/>
      <c r="AB181" s="12"/>
      <c r="AC181" s="12"/>
      <c r="AD181" s="12"/>
      <c r="AE181" s="12"/>
      <c r="AR181" s="200" t="s">
        <v>80</v>
      </c>
      <c r="AT181" s="201" t="s">
        <v>71</v>
      </c>
      <c r="AU181" s="201" t="s">
        <v>80</v>
      </c>
      <c r="AY181" s="200" t="s">
        <v>134</v>
      </c>
      <c r="BK181" s="202">
        <f>SUM(BK182:BK191)</f>
        <v>0</v>
      </c>
    </row>
    <row r="182" s="2" customFormat="1" ht="24.15" customHeight="1">
      <c r="A182" s="39"/>
      <c r="B182" s="40"/>
      <c r="C182" s="205" t="s">
        <v>324</v>
      </c>
      <c r="D182" s="205" t="s">
        <v>137</v>
      </c>
      <c r="E182" s="206" t="s">
        <v>774</v>
      </c>
      <c r="F182" s="207" t="s">
        <v>775</v>
      </c>
      <c r="G182" s="208" t="s">
        <v>776</v>
      </c>
      <c r="H182" s="209">
        <v>1</v>
      </c>
      <c r="I182" s="210"/>
      <c r="J182" s="211">
        <f>ROUND(I182*H182,2)</f>
        <v>0</v>
      </c>
      <c r="K182" s="207" t="s">
        <v>141</v>
      </c>
      <c r="L182" s="45"/>
      <c r="M182" s="212" t="s">
        <v>19</v>
      </c>
      <c r="N182" s="213"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142</v>
      </c>
      <c r="AT182" s="216" t="s">
        <v>137</v>
      </c>
      <c r="AU182" s="216" t="s">
        <v>82</v>
      </c>
      <c r="AY182" s="18" t="s">
        <v>134</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142</v>
      </c>
      <c r="BM182" s="216" t="s">
        <v>327</v>
      </c>
    </row>
    <row r="183" s="2" customFormat="1">
      <c r="A183" s="39"/>
      <c r="B183" s="40"/>
      <c r="C183" s="41"/>
      <c r="D183" s="218" t="s">
        <v>143</v>
      </c>
      <c r="E183" s="41"/>
      <c r="F183" s="219" t="s">
        <v>775</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143</v>
      </c>
      <c r="AU183" s="18" t="s">
        <v>82</v>
      </c>
    </row>
    <row r="184" s="2" customFormat="1" ht="16.5" customHeight="1">
      <c r="A184" s="39"/>
      <c r="B184" s="40"/>
      <c r="C184" s="205" t="s">
        <v>234</v>
      </c>
      <c r="D184" s="205" t="s">
        <v>137</v>
      </c>
      <c r="E184" s="206" t="s">
        <v>777</v>
      </c>
      <c r="F184" s="207" t="s">
        <v>778</v>
      </c>
      <c r="G184" s="208" t="s">
        <v>776</v>
      </c>
      <c r="H184" s="209">
        <v>1</v>
      </c>
      <c r="I184" s="210"/>
      <c r="J184" s="211">
        <f>ROUND(I184*H184,2)</f>
        <v>0</v>
      </c>
      <c r="K184" s="207" t="s">
        <v>141</v>
      </c>
      <c r="L184" s="45"/>
      <c r="M184" s="212" t="s">
        <v>19</v>
      </c>
      <c r="N184" s="213"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142</v>
      </c>
      <c r="AT184" s="216" t="s">
        <v>137</v>
      </c>
      <c r="AU184" s="216" t="s">
        <v>82</v>
      </c>
      <c r="AY184" s="18" t="s">
        <v>134</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142</v>
      </c>
      <c r="BM184" s="216" t="s">
        <v>330</v>
      </c>
    </row>
    <row r="185" s="2" customFormat="1">
      <c r="A185" s="39"/>
      <c r="B185" s="40"/>
      <c r="C185" s="41"/>
      <c r="D185" s="218" t="s">
        <v>143</v>
      </c>
      <c r="E185" s="41"/>
      <c r="F185" s="219" t="s">
        <v>778</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143</v>
      </c>
      <c r="AU185" s="18" t="s">
        <v>82</v>
      </c>
    </row>
    <row r="186" s="2" customFormat="1" ht="21.75" customHeight="1">
      <c r="A186" s="39"/>
      <c r="B186" s="40"/>
      <c r="C186" s="205" t="s">
        <v>331</v>
      </c>
      <c r="D186" s="205" t="s">
        <v>137</v>
      </c>
      <c r="E186" s="206" t="s">
        <v>779</v>
      </c>
      <c r="F186" s="207" t="s">
        <v>780</v>
      </c>
      <c r="G186" s="208" t="s">
        <v>776</v>
      </c>
      <c r="H186" s="209">
        <v>1</v>
      </c>
      <c r="I186" s="210"/>
      <c r="J186" s="211">
        <f>ROUND(I186*H186,2)</f>
        <v>0</v>
      </c>
      <c r="K186" s="207" t="s">
        <v>141</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142</v>
      </c>
      <c r="AT186" s="216" t="s">
        <v>137</v>
      </c>
      <c r="AU186" s="216" t="s">
        <v>82</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142</v>
      </c>
      <c r="BM186" s="216" t="s">
        <v>334</v>
      </c>
    </row>
    <row r="187" s="2" customFormat="1">
      <c r="A187" s="39"/>
      <c r="B187" s="40"/>
      <c r="C187" s="41"/>
      <c r="D187" s="218" t="s">
        <v>143</v>
      </c>
      <c r="E187" s="41"/>
      <c r="F187" s="219" t="s">
        <v>780</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82</v>
      </c>
    </row>
    <row r="188" s="2" customFormat="1" ht="21.75" customHeight="1">
      <c r="A188" s="39"/>
      <c r="B188" s="40"/>
      <c r="C188" s="205" t="s">
        <v>238</v>
      </c>
      <c r="D188" s="205" t="s">
        <v>137</v>
      </c>
      <c r="E188" s="206" t="s">
        <v>781</v>
      </c>
      <c r="F188" s="207" t="s">
        <v>782</v>
      </c>
      <c r="G188" s="208" t="s">
        <v>776</v>
      </c>
      <c r="H188" s="209">
        <v>1</v>
      </c>
      <c r="I188" s="210"/>
      <c r="J188" s="211">
        <f>ROUND(I188*H188,2)</f>
        <v>0</v>
      </c>
      <c r="K188" s="207" t="s">
        <v>141</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142</v>
      </c>
      <c r="AT188" s="216" t="s">
        <v>137</v>
      </c>
      <c r="AU188" s="216" t="s">
        <v>82</v>
      </c>
      <c r="AY188" s="18" t="s">
        <v>134</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142</v>
      </c>
      <c r="BM188" s="216" t="s">
        <v>337</v>
      </c>
    </row>
    <row r="189" s="2" customFormat="1">
      <c r="A189" s="39"/>
      <c r="B189" s="40"/>
      <c r="C189" s="41"/>
      <c r="D189" s="218" t="s">
        <v>143</v>
      </c>
      <c r="E189" s="41"/>
      <c r="F189" s="219" t="s">
        <v>782</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143</v>
      </c>
      <c r="AU189" s="18" t="s">
        <v>82</v>
      </c>
    </row>
    <row r="190" s="2" customFormat="1" ht="16.5" customHeight="1">
      <c r="A190" s="39"/>
      <c r="B190" s="40"/>
      <c r="C190" s="205" t="s">
        <v>338</v>
      </c>
      <c r="D190" s="205" t="s">
        <v>137</v>
      </c>
      <c r="E190" s="206" t="s">
        <v>783</v>
      </c>
      <c r="F190" s="207" t="s">
        <v>784</v>
      </c>
      <c r="G190" s="208" t="s">
        <v>776</v>
      </c>
      <c r="H190" s="209">
        <v>1</v>
      </c>
      <c r="I190" s="210"/>
      <c r="J190" s="211">
        <f>ROUND(I190*H190,2)</f>
        <v>0</v>
      </c>
      <c r="K190" s="207" t="s">
        <v>141</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142</v>
      </c>
      <c r="AT190" s="216" t="s">
        <v>137</v>
      </c>
      <c r="AU190" s="216" t="s">
        <v>82</v>
      </c>
      <c r="AY190" s="18" t="s">
        <v>134</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142</v>
      </c>
      <c r="BM190" s="216" t="s">
        <v>341</v>
      </c>
    </row>
    <row r="191" s="2" customFormat="1">
      <c r="A191" s="39"/>
      <c r="B191" s="40"/>
      <c r="C191" s="41"/>
      <c r="D191" s="218" t="s">
        <v>143</v>
      </c>
      <c r="E191" s="41"/>
      <c r="F191" s="219" t="s">
        <v>784</v>
      </c>
      <c r="G191" s="41"/>
      <c r="H191" s="41"/>
      <c r="I191" s="220"/>
      <c r="J191" s="41"/>
      <c r="K191" s="41"/>
      <c r="L191" s="45"/>
      <c r="M191" s="266"/>
      <c r="N191" s="267"/>
      <c r="O191" s="268"/>
      <c r="P191" s="268"/>
      <c r="Q191" s="268"/>
      <c r="R191" s="268"/>
      <c r="S191" s="268"/>
      <c r="T191" s="269"/>
      <c r="U191" s="39"/>
      <c r="V191" s="39"/>
      <c r="W191" s="39"/>
      <c r="X191" s="39"/>
      <c r="Y191" s="39"/>
      <c r="Z191" s="39"/>
      <c r="AA191" s="39"/>
      <c r="AB191" s="39"/>
      <c r="AC191" s="39"/>
      <c r="AD191" s="39"/>
      <c r="AE191" s="39"/>
      <c r="AT191" s="18" t="s">
        <v>143</v>
      </c>
      <c r="AU191" s="18" t="s">
        <v>82</v>
      </c>
    </row>
    <row r="192" s="2" customFormat="1" ht="6.96" customHeight="1">
      <c r="A192" s="39"/>
      <c r="B192" s="60"/>
      <c r="C192" s="61"/>
      <c r="D192" s="61"/>
      <c r="E192" s="61"/>
      <c r="F192" s="61"/>
      <c r="G192" s="61"/>
      <c r="H192" s="61"/>
      <c r="I192" s="61"/>
      <c r="J192" s="61"/>
      <c r="K192" s="61"/>
      <c r="L192" s="45"/>
      <c r="M192" s="39"/>
      <c r="O192" s="39"/>
      <c r="P192" s="39"/>
      <c r="Q192" s="39"/>
      <c r="R192" s="39"/>
      <c r="S192" s="39"/>
      <c r="T192" s="39"/>
      <c r="U192" s="39"/>
      <c r="V192" s="39"/>
      <c r="W192" s="39"/>
      <c r="X192" s="39"/>
      <c r="Y192" s="39"/>
      <c r="Z192" s="39"/>
      <c r="AA192" s="39"/>
      <c r="AB192" s="39"/>
      <c r="AC192" s="39"/>
      <c r="AD192" s="39"/>
      <c r="AE192" s="39"/>
    </row>
  </sheetData>
  <sheetProtection sheet="1" autoFilter="0" formatColumns="0" formatRows="0" objects="1" scenarios="1" spinCount="100000" saltValue="oVBpCVU748s1eSBXdBsLW5MhTVocxop/tmvoZ94o/P9RhYtc1tysVrZOebQyrIFH1+AJZrjW5HYRKzYDoXltrw==" hashValue="5C7NBWztsJpxX73bUSp3rtBWyEZt51DuqqcKsli11g2mrI1E4CZTj+xD3z5hV1XLyuoWlPBg4uS1m0YvZzmZcQ==" algorithmName="SHA-512" password="CB6D"/>
  <autoFilter ref="C88:K191"/>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785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ROUND((SUM(BE84:BE194)),  2)</f>
        <v>0</v>
      </c>
      <c r="G33" s="39"/>
      <c r="H33" s="39"/>
      <c r="I33" s="149">
        <v>0.20999999999999999</v>
      </c>
      <c r="J33" s="148">
        <f>ROUND(((SUM(BE84:BE194))*I33),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ROUND((SUM(BF84:BF194)),  2)</f>
        <v>0</v>
      </c>
      <c r="G34" s="39"/>
      <c r="H34" s="39"/>
      <c r="I34" s="149">
        <v>0.14999999999999999</v>
      </c>
      <c r="J34" s="148">
        <f>ROUND(((SUM(BF84:BF194))*I34),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07.1-b2 -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786</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787</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788</v>
      </c>
      <c r="E62" s="169"/>
      <c r="F62" s="169"/>
      <c r="G62" s="169"/>
      <c r="H62" s="169"/>
      <c r="I62" s="169"/>
      <c r="J62" s="170">
        <f>J120</f>
        <v>0</v>
      </c>
      <c r="K62" s="167"/>
      <c r="L62" s="171"/>
      <c r="S62" s="9"/>
      <c r="T62" s="9"/>
      <c r="U62" s="9"/>
      <c r="V62" s="9"/>
      <c r="W62" s="9"/>
      <c r="X62" s="9"/>
      <c r="Y62" s="9"/>
      <c r="Z62" s="9"/>
      <c r="AA62" s="9"/>
      <c r="AB62" s="9"/>
      <c r="AC62" s="9"/>
      <c r="AD62" s="9"/>
      <c r="AE62" s="9"/>
    </row>
    <row r="63" s="9" customFormat="1" ht="24.96" customHeight="1">
      <c r="A63" s="9"/>
      <c r="B63" s="166"/>
      <c r="C63" s="167"/>
      <c r="D63" s="168" t="s">
        <v>789</v>
      </c>
      <c r="E63" s="169"/>
      <c r="F63" s="169"/>
      <c r="G63" s="169"/>
      <c r="H63" s="169"/>
      <c r="I63" s="169"/>
      <c r="J63" s="170">
        <f>J131</f>
        <v>0</v>
      </c>
      <c r="K63" s="167"/>
      <c r="L63" s="171"/>
      <c r="S63" s="9"/>
      <c r="T63" s="9"/>
      <c r="U63" s="9"/>
      <c r="V63" s="9"/>
      <c r="W63" s="9"/>
      <c r="X63" s="9"/>
      <c r="Y63" s="9"/>
      <c r="Z63" s="9"/>
      <c r="AA63" s="9"/>
      <c r="AB63" s="9"/>
      <c r="AC63" s="9"/>
      <c r="AD63" s="9"/>
      <c r="AE63" s="9"/>
    </row>
    <row r="64" s="9" customFormat="1" ht="24.96" customHeight="1">
      <c r="A64" s="9"/>
      <c r="B64" s="166"/>
      <c r="C64" s="167"/>
      <c r="D64" s="168" t="s">
        <v>790</v>
      </c>
      <c r="E64" s="169"/>
      <c r="F64" s="169"/>
      <c r="G64" s="169"/>
      <c r="H64" s="169"/>
      <c r="I64" s="169"/>
      <c r="J64" s="170">
        <f>J167</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INFRASTRUKTURA ZŠ CHOMUTOV - učebna pří.vědy -ZŠ Březenecká 4679, Chomutov-m 1.1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07.1-b2 -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120</v>
      </c>
      <c r="D83" s="181" t="s">
        <v>57</v>
      </c>
      <c r="E83" s="181" t="s">
        <v>53</v>
      </c>
      <c r="F83" s="181" t="s">
        <v>54</v>
      </c>
      <c r="G83" s="181" t="s">
        <v>121</v>
      </c>
      <c r="H83" s="181" t="s">
        <v>122</v>
      </c>
      <c r="I83" s="181" t="s">
        <v>123</v>
      </c>
      <c r="J83" s="181" t="s">
        <v>100</v>
      </c>
      <c r="K83" s="182" t="s">
        <v>124</v>
      </c>
      <c r="L83" s="183"/>
      <c r="M83" s="93" t="s">
        <v>19</v>
      </c>
      <c r="N83" s="94" t="s">
        <v>42</v>
      </c>
      <c r="O83" s="94" t="s">
        <v>125</v>
      </c>
      <c r="P83" s="94" t="s">
        <v>126</v>
      </c>
      <c r="Q83" s="94" t="s">
        <v>127</v>
      </c>
      <c r="R83" s="94" t="s">
        <v>128</v>
      </c>
      <c r="S83" s="94" t="s">
        <v>129</v>
      </c>
      <c r="T83" s="95" t="s">
        <v>130</v>
      </c>
      <c r="U83" s="178"/>
      <c r="V83" s="178"/>
      <c r="W83" s="178"/>
      <c r="X83" s="178"/>
      <c r="Y83" s="178"/>
      <c r="Z83" s="178"/>
      <c r="AA83" s="178"/>
      <c r="AB83" s="178"/>
      <c r="AC83" s="178"/>
      <c r="AD83" s="178"/>
      <c r="AE83" s="178"/>
    </row>
    <row r="84" s="2" customFormat="1" ht="22.8" customHeight="1">
      <c r="A84" s="39"/>
      <c r="B84" s="40"/>
      <c r="C84" s="100" t="s">
        <v>131</v>
      </c>
      <c r="D84" s="41"/>
      <c r="E84" s="41"/>
      <c r="F84" s="41"/>
      <c r="G84" s="41"/>
      <c r="H84" s="41"/>
      <c r="I84" s="41"/>
      <c r="J84" s="184">
        <f>BK84</f>
        <v>0</v>
      </c>
      <c r="K84" s="41"/>
      <c r="L84" s="45"/>
      <c r="M84" s="96"/>
      <c r="N84" s="185"/>
      <c r="O84" s="97"/>
      <c r="P84" s="186">
        <f>P85+P95+P120+P131+P167</f>
        <v>0</v>
      </c>
      <c r="Q84" s="97"/>
      <c r="R84" s="186">
        <f>R85+R95+R120+R131+R167</f>
        <v>0</v>
      </c>
      <c r="S84" s="97"/>
      <c r="T84" s="187">
        <f>T85+T95+T120+T131+T167</f>
        <v>0</v>
      </c>
      <c r="U84" s="39"/>
      <c r="V84" s="39"/>
      <c r="W84" s="39"/>
      <c r="X84" s="39"/>
      <c r="Y84" s="39"/>
      <c r="Z84" s="39"/>
      <c r="AA84" s="39"/>
      <c r="AB84" s="39"/>
      <c r="AC84" s="39"/>
      <c r="AD84" s="39"/>
      <c r="AE84" s="39"/>
      <c r="AT84" s="18" t="s">
        <v>71</v>
      </c>
      <c r="AU84" s="18" t="s">
        <v>101</v>
      </c>
      <c r="BK84" s="188">
        <f>BK85+BK95+BK120+BK131+BK167</f>
        <v>0</v>
      </c>
    </row>
    <row r="85" s="12" customFormat="1" ht="25.92" customHeight="1">
      <c r="A85" s="12"/>
      <c r="B85" s="189"/>
      <c r="C85" s="190"/>
      <c r="D85" s="191" t="s">
        <v>71</v>
      </c>
      <c r="E85" s="192" t="s">
        <v>791</v>
      </c>
      <c r="F85" s="192" t="s">
        <v>792</v>
      </c>
      <c r="G85" s="190"/>
      <c r="H85" s="190"/>
      <c r="I85" s="193"/>
      <c r="J85" s="194">
        <f>BK85</f>
        <v>0</v>
      </c>
      <c r="K85" s="190"/>
      <c r="L85" s="195"/>
      <c r="M85" s="196"/>
      <c r="N85" s="197"/>
      <c r="O85" s="197"/>
      <c r="P85" s="198">
        <f>SUM(P86:P94)</f>
        <v>0</v>
      </c>
      <c r="Q85" s="197"/>
      <c r="R85" s="198">
        <f>SUM(R86:R94)</f>
        <v>0</v>
      </c>
      <c r="S85" s="197"/>
      <c r="T85" s="199">
        <f>SUM(T86:T94)</f>
        <v>0</v>
      </c>
      <c r="U85" s="12"/>
      <c r="V85" s="12"/>
      <c r="W85" s="12"/>
      <c r="X85" s="12"/>
      <c r="Y85" s="12"/>
      <c r="Z85" s="12"/>
      <c r="AA85" s="12"/>
      <c r="AB85" s="12"/>
      <c r="AC85" s="12"/>
      <c r="AD85" s="12"/>
      <c r="AE85" s="12"/>
      <c r="AR85" s="200" t="s">
        <v>80</v>
      </c>
      <c r="AT85" s="201" t="s">
        <v>71</v>
      </c>
      <c r="AU85" s="201" t="s">
        <v>72</v>
      </c>
      <c r="AY85" s="200" t="s">
        <v>134</v>
      </c>
      <c r="BK85" s="202">
        <f>SUM(BK86:BK94)</f>
        <v>0</v>
      </c>
    </row>
    <row r="86" s="2" customFormat="1" ht="16.5" customHeight="1">
      <c r="A86" s="39"/>
      <c r="B86" s="40"/>
      <c r="C86" s="256" t="s">
        <v>80</v>
      </c>
      <c r="D86" s="256" t="s">
        <v>316</v>
      </c>
      <c r="E86" s="257" t="s">
        <v>793</v>
      </c>
      <c r="F86" s="258" t="s">
        <v>794</v>
      </c>
      <c r="G86" s="259" t="s">
        <v>795</v>
      </c>
      <c r="H86" s="260">
        <v>1</v>
      </c>
      <c r="I86" s="261"/>
      <c r="J86" s="262">
        <f>ROUND(I86*H86,2)</f>
        <v>0</v>
      </c>
      <c r="K86" s="258" t="s">
        <v>319</v>
      </c>
      <c r="L86" s="263"/>
      <c r="M86" s="264" t="s">
        <v>19</v>
      </c>
      <c r="N86" s="26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154</v>
      </c>
      <c r="AT86" s="216" t="s">
        <v>316</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82</v>
      </c>
    </row>
    <row r="87" s="2" customFormat="1">
      <c r="A87" s="39"/>
      <c r="B87" s="40"/>
      <c r="C87" s="41"/>
      <c r="D87" s="218" t="s">
        <v>143</v>
      </c>
      <c r="E87" s="41"/>
      <c r="F87" s="219" t="s">
        <v>794</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80</v>
      </c>
    </row>
    <row r="88" s="2" customFormat="1" ht="16.5" customHeight="1">
      <c r="A88" s="39"/>
      <c r="B88" s="40"/>
      <c r="C88" s="256" t="s">
        <v>82</v>
      </c>
      <c r="D88" s="256" t="s">
        <v>316</v>
      </c>
      <c r="E88" s="257" t="s">
        <v>796</v>
      </c>
      <c r="F88" s="258" t="s">
        <v>797</v>
      </c>
      <c r="G88" s="259" t="s">
        <v>795</v>
      </c>
      <c r="H88" s="260">
        <v>1</v>
      </c>
      <c r="I88" s="261"/>
      <c r="J88" s="262">
        <f>ROUND(I88*H88,2)</f>
        <v>0</v>
      </c>
      <c r="K88" s="258" t="s">
        <v>319</v>
      </c>
      <c r="L88" s="263"/>
      <c r="M88" s="264" t="s">
        <v>19</v>
      </c>
      <c r="N88" s="26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154</v>
      </c>
      <c r="AT88" s="216" t="s">
        <v>316</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797</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56" t="s">
        <v>148</v>
      </c>
      <c r="D90" s="256" t="s">
        <v>316</v>
      </c>
      <c r="E90" s="257" t="s">
        <v>798</v>
      </c>
      <c r="F90" s="258" t="s">
        <v>799</v>
      </c>
      <c r="G90" s="259" t="s">
        <v>800</v>
      </c>
      <c r="H90" s="260">
        <v>1</v>
      </c>
      <c r="I90" s="261"/>
      <c r="J90" s="262">
        <f>ROUND(I90*H90,2)</f>
        <v>0</v>
      </c>
      <c r="K90" s="258" t="s">
        <v>319</v>
      </c>
      <c r="L90" s="263"/>
      <c r="M90" s="264" t="s">
        <v>19</v>
      </c>
      <c r="N90" s="26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154</v>
      </c>
      <c r="AT90" s="216" t="s">
        <v>316</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135</v>
      </c>
    </row>
    <row r="91" s="2" customFormat="1">
      <c r="A91" s="39"/>
      <c r="B91" s="40"/>
      <c r="C91" s="41"/>
      <c r="D91" s="218" t="s">
        <v>143</v>
      </c>
      <c r="E91" s="41"/>
      <c r="F91" s="219" t="s">
        <v>799</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56" t="s">
        <v>142</v>
      </c>
      <c r="D92" s="256" t="s">
        <v>316</v>
      </c>
      <c r="E92" s="257" t="s">
        <v>801</v>
      </c>
      <c r="F92" s="258" t="s">
        <v>802</v>
      </c>
      <c r="G92" s="259" t="s">
        <v>800</v>
      </c>
      <c r="H92" s="260">
        <v>1</v>
      </c>
      <c r="I92" s="261"/>
      <c r="J92" s="262">
        <f>ROUND(I92*H92,2)</f>
        <v>0</v>
      </c>
      <c r="K92" s="258" t="s">
        <v>319</v>
      </c>
      <c r="L92" s="263"/>
      <c r="M92" s="264" t="s">
        <v>19</v>
      </c>
      <c r="N92" s="26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154</v>
      </c>
      <c r="AT92" s="216" t="s">
        <v>316</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154</v>
      </c>
    </row>
    <row r="93" s="2" customFormat="1">
      <c r="A93" s="39"/>
      <c r="B93" s="40"/>
      <c r="C93" s="41"/>
      <c r="D93" s="218" t="s">
        <v>143</v>
      </c>
      <c r="E93" s="41"/>
      <c r="F93" s="219" t="s">
        <v>802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c r="A94" s="39"/>
      <c r="B94" s="40"/>
      <c r="C94" s="41"/>
      <c r="D94" s="218" t="s">
        <v>803</v>
      </c>
      <c r="E94" s="41"/>
      <c r="F94" s="223" t="s">
        <v>804</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803</v>
      </c>
      <c r="AU94" s="18" t="s">
        <v>80</v>
      </c>
    </row>
    <row r="95" s="12" customFormat="1" ht="25.92" customHeight="1">
      <c r="A95" s="12"/>
      <c r="B95" s="189"/>
      <c r="C95" s="190"/>
      <c r="D95" s="191" t="s">
        <v>71</v>
      </c>
      <c r="E95" s="192" t="s">
        <v>805</v>
      </c>
      <c r="F95" s="192" t="s">
        <v>806</v>
      </c>
      <c r="G95" s="190"/>
      <c r="H95" s="190"/>
      <c r="I95" s="193"/>
      <c r="J95" s="194">
        <f>BK95</f>
        <v>0</v>
      </c>
      <c r="K95" s="190"/>
      <c r="L95" s="195"/>
      <c r="M95" s="196"/>
      <c r="N95" s="197"/>
      <c r="O95" s="197"/>
      <c r="P95" s="198">
        <f>SUM(P96:P119)</f>
        <v>0</v>
      </c>
      <c r="Q95" s="197"/>
      <c r="R95" s="198">
        <f>SUM(R96:R119)</f>
        <v>0</v>
      </c>
      <c r="S95" s="197"/>
      <c r="T95" s="199">
        <f>SUM(T96:T119)</f>
        <v>0</v>
      </c>
      <c r="U95" s="12"/>
      <c r="V95" s="12"/>
      <c r="W95" s="12"/>
      <c r="X95" s="12"/>
      <c r="Y95" s="12"/>
      <c r="Z95" s="12"/>
      <c r="AA95" s="12"/>
      <c r="AB95" s="12"/>
      <c r="AC95" s="12"/>
      <c r="AD95" s="12"/>
      <c r="AE95" s="12"/>
      <c r="AR95" s="200" t="s">
        <v>80</v>
      </c>
      <c r="AT95" s="201" t="s">
        <v>71</v>
      </c>
      <c r="AU95" s="201" t="s">
        <v>72</v>
      </c>
      <c r="AY95" s="200" t="s">
        <v>134</v>
      </c>
      <c r="BK95" s="202">
        <f>SUM(BK96:BK119)</f>
        <v>0</v>
      </c>
    </row>
    <row r="96" s="2" customFormat="1" ht="24.15" customHeight="1">
      <c r="A96" s="39"/>
      <c r="B96" s="40"/>
      <c r="C96" s="256" t="s">
        <v>155</v>
      </c>
      <c r="D96" s="256" t="s">
        <v>316</v>
      </c>
      <c r="E96" s="257" t="s">
        <v>807</v>
      </c>
      <c r="F96" s="258" t="s">
        <v>808</v>
      </c>
      <c r="G96" s="259" t="s">
        <v>251</v>
      </c>
      <c r="H96" s="260">
        <v>6</v>
      </c>
      <c r="I96" s="261"/>
      <c r="J96" s="262">
        <f>ROUND(I96*H96,2)</f>
        <v>0</v>
      </c>
      <c r="K96" s="258" t="s">
        <v>319</v>
      </c>
      <c r="L96" s="263"/>
      <c r="M96" s="264" t="s">
        <v>19</v>
      </c>
      <c r="N96" s="26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154</v>
      </c>
      <c r="AT96" s="216" t="s">
        <v>316</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158</v>
      </c>
    </row>
    <row r="97" s="2" customFormat="1">
      <c r="A97" s="39"/>
      <c r="B97" s="40"/>
      <c r="C97" s="41"/>
      <c r="D97" s="218" t="s">
        <v>143</v>
      </c>
      <c r="E97" s="41"/>
      <c r="F97" s="219" t="s">
        <v>808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24.15" customHeight="1">
      <c r="A98" s="39"/>
      <c r="B98" s="40"/>
      <c r="C98" s="256" t="s">
        <v>135</v>
      </c>
      <c r="D98" s="256" t="s">
        <v>316</v>
      </c>
      <c r="E98" s="257" t="s">
        <v>809</v>
      </c>
      <c r="F98" s="258" t="s">
        <v>810</v>
      </c>
      <c r="G98" s="259" t="s">
        <v>251</v>
      </c>
      <c r="H98" s="260">
        <v>2</v>
      </c>
      <c r="I98" s="261"/>
      <c r="J98" s="262">
        <f>ROUND(I98*H98,2)</f>
        <v>0</v>
      </c>
      <c r="K98" s="258" t="s">
        <v>319</v>
      </c>
      <c r="L98" s="263"/>
      <c r="M98" s="264" t="s">
        <v>19</v>
      </c>
      <c r="N98" s="26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154</v>
      </c>
      <c r="AT98" s="216" t="s">
        <v>316</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162</v>
      </c>
    </row>
    <row r="99" s="2" customFormat="1">
      <c r="A99" s="39"/>
      <c r="B99" s="40"/>
      <c r="C99" s="41"/>
      <c r="D99" s="218" t="s">
        <v>143</v>
      </c>
      <c r="E99" s="41"/>
      <c r="F99" s="219" t="s">
        <v>810</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80</v>
      </c>
    </row>
    <row r="100" s="2" customFormat="1" ht="16.5" customHeight="1">
      <c r="A100" s="39"/>
      <c r="B100" s="40"/>
      <c r="C100" s="256" t="s">
        <v>169</v>
      </c>
      <c r="D100" s="256" t="s">
        <v>316</v>
      </c>
      <c r="E100" s="257" t="s">
        <v>811</v>
      </c>
      <c r="F100" s="258" t="s">
        <v>812</v>
      </c>
      <c r="G100" s="259" t="s">
        <v>795</v>
      </c>
      <c r="H100" s="260">
        <v>1</v>
      </c>
      <c r="I100" s="261"/>
      <c r="J100" s="262">
        <f>ROUND(I100*H100,2)</f>
        <v>0</v>
      </c>
      <c r="K100" s="258" t="s">
        <v>319</v>
      </c>
      <c r="L100" s="263"/>
      <c r="M100" s="264" t="s">
        <v>19</v>
      </c>
      <c r="N100" s="26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154</v>
      </c>
      <c r="AT100" s="216" t="s">
        <v>316</v>
      </c>
      <c r="AU100" s="216" t="s">
        <v>80</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172</v>
      </c>
    </row>
    <row r="101" s="2" customFormat="1">
      <c r="A101" s="39"/>
      <c r="B101" s="40"/>
      <c r="C101" s="41"/>
      <c r="D101" s="218" t="s">
        <v>143</v>
      </c>
      <c r="E101" s="41"/>
      <c r="F101" s="219" t="s">
        <v>812</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80</v>
      </c>
    </row>
    <row r="102" s="2" customFormat="1" ht="16.5" customHeight="1">
      <c r="A102" s="39"/>
      <c r="B102" s="40"/>
      <c r="C102" s="256" t="s">
        <v>154</v>
      </c>
      <c r="D102" s="256" t="s">
        <v>316</v>
      </c>
      <c r="E102" s="257" t="s">
        <v>813</v>
      </c>
      <c r="F102" s="258" t="s">
        <v>814</v>
      </c>
      <c r="G102" s="259" t="s">
        <v>795</v>
      </c>
      <c r="H102" s="260">
        <v>1</v>
      </c>
      <c r="I102" s="261"/>
      <c r="J102" s="262">
        <f>ROUND(I102*H102,2)</f>
        <v>0</v>
      </c>
      <c r="K102" s="258" t="s">
        <v>319</v>
      </c>
      <c r="L102" s="263"/>
      <c r="M102" s="264" t="s">
        <v>19</v>
      </c>
      <c r="N102" s="26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154</v>
      </c>
      <c r="AT102" s="216" t="s">
        <v>316</v>
      </c>
      <c r="AU102" s="216" t="s">
        <v>80</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142</v>
      </c>
      <c r="BM102" s="216" t="s">
        <v>175</v>
      </c>
    </row>
    <row r="103" s="2" customFormat="1">
      <c r="A103" s="39"/>
      <c r="B103" s="40"/>
      <c r="C103" s="41"/>
      <c r="D103" s="218" t="s">
        <v>143</v>
      </c>
      <c r="E103" s="41"/>
      <c r="F103" s="219" t="s">
        <v>814</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80</v>
      </c>
    </row>
    <row r="104" s="2" customFormat="1" ht="16.5" customHeight="1">
      <c r="A104" s="39"/>
      <c r="B104" s="40"/>
      <c r="C104" s="256" t="s">
        <v>176</v>
      </c>
      <c r="D104" s="256" t="s">
        <v>316</v>
      </c>
      <c r="E104" s="257" t="s">
        <v>815</v>
      </c>
      <c r="F104" s="258" t="s">
        <v>816</v>
      </c>
      <c r="G104" s="259" t="s">
        <v>795</v>
      </c>
      <c r="H104" s="260">
        <v>1</v>
      </c>
      <c r="I104" s="261"/>
      <c r="J104" s="262">
        <f>ROUND(I104*H104,2)</f>
        <v>0</v>
      </c>
      <c r="K104" s="258" t="s">
        <v>319</v>
      </c>
      <c r="L104" s="263"/>
      <c r="M104" s="264" t="s">
        <v>19</v>
      </c>
      <c r="N104" s="26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154</v>
      </c>
      <c r="AT104" s="216" t="s">
        <v>316</v>
      </c>
      <c r="AU104" s="216" t="s">
        <v>80</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179</v>
      </c>
    </row>
    <row r="105" s="2" customFormat="1">
      <c r="A105" s="39"/>
      <c r="B105" s="40"/>
      <c r="C105" s="41"/>
      <c r="D105" s="218" t="s">
        <v>143</v>
      </c>
      <c r="E105" s="41"/>
      <c r="F105" s="219" t="s">
        <v>816</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80</v>
      </c>
    </row>
    <row r="106" s="2" customFormat="1" ht="16.5" customHeight="1">
      <c r="A106" s="39"/>
      <c r="B106" s="40"/>
      <c r="C106" s="256" t="s">
        <v>158</v>
      </c>
      <c r="D106" s="256" t="s">
        <v>316</v>
      </c>
      <c r="E106" s="257" t="s">
        <v>817</v>
      </c>
      <c r="F106" s="258" t="s">
        <v>818</v>
      </c>
      <c r="G106" s="259" t="s">
        <v>795</v>
      </c>
      <c r="H106" s="260">
        <v>1</v>
      </c>
      <c r="I106" s="261"/>
      <c r="J106" s="262">
        <f>ROUND(I106*H106,2)</f>
        <v>0</v>
      </c>
      <c r="K106" s="258" t="s">
        <v>319</v>
      </c>
      <c r="L106" s="263"/>
      <c r="M106" s="264" t="s">
        <v>19</v>
      </c>
      <c r="N106" s="26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154</v>
      </c>
      <c r="AT106" s="216" t="s">
        <v>316</v>
      </c>
      <c r="AU106" s="216" t="s">
        <v>80</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186</v>
      </c>
    </row>
    <row r="107" s="2" customFormat="1">
      <c r="A107" s="39"/>
      <c r="B107" s="40"/>
      <c r="C107" s="41"/>
      <c r="D107" s="218" t="s">
        <v>143</v>
      </c>
      <c r="E107" s="41"/>
      <c r="F107" s="219" t="s">
        <v>818</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80</v>
      </c>
    </row>
    <row r="108" s="2" customFormat="1" ht="16.5" customHeight="1">
      <c r="A108" s="39"/>
      <c r="B108" s="40"/>
      <c r="C108" s="256" t="s">
        <v>189</v>
      </c>
      <c r="D108" s="256" t="s">
        <v>316</v>
      </c>
      <c r="E108" s="257" t="s">
        <v>819</v>
      </c>
      <c r="F108" s="258" t="s">
        <v>820</v>
      </c>
      <c r="G108" s="259" t="s">
        <v>795</v>
      </c>
      <c r="H108" s="260">
        <v>1</v>
      </c>
      <c r="I108" s="261"/>
      <c r="J108" s="262">
        <f>ROUND(I108*H108,2)</f>
        <v>0</v>
      </c>
      <c r="K108" s="258" t="s">
        <v>319</v>
      </c>
      <c r="L108" s="263"/>
      <c r="M108" s="264" t="s">
        <v>19</v>
      </c>
      <c r="N108" s="26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154</v>
      </c>
      <c r="AT108" s="216" t="s">
        <v>316</v>
      </c>
      <c r="AU108" s="216" t="s">
        <v>80</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142</v>
      </c>
      <c r="BM108" s="216" t="s">
        <v>192</v>
      </c>
    </row>
    <row r="109" s="2" customFormat="1">
      <c r="A109" s="39"/>
      <c r="B109" s="40"/>
      <c r="C109" s="41"/>
      <c r="D109" s="218" t="s">
        <v>143</v>
      </c>
      <c r="E109" s="41"/>
      <c r="F109" s="219" t="s">
        <v>820</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80</v>
      </c>
    </row>
    <row r="110" s="2" customFormat="1" ht="16.5" customHeight="1">
      <c r="A110" s="39"/>
      <c r="B110" s="40"/>
      <c r="C110" s="256" t="s">
        <v>162</v>
      </c>
      <c r="D110" s="256" t="s">
        <v>316</v>
      </c>
      <c r="E110" s="257" t="s">
        <v>821</v>
      </c>
      <c r="F110" s="258" t="s">
        <v>822</v>
      </c>
      <c r="G110" s="259" t="s">
        <v>795</v>
      </c>
      <c r="H110" s="260">
        <v>1</v>
      </c>
      <c r="I110" s="261"/>
      <c r="J110" s="262">
        <f>ROUND(I110*H110,2)</f>
        <v>0</v>
      </c>
      <c r="K110" s="258" t="s">
        <v>319</v>
      </c>
      <c r="L110" s="263"/>
      <c r="M110" s="264" t="s">
        <v>19</v>
      </c>
      <c r="N110" s="26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154</v>
      </c>
      <c r="AT110" s="216" t="s">
        <v>316</v>
      </c>
      <c r="AU110" s="216" t="s">
        <v>80</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142</v>
      </c>
      <c r="BM110" s="216" t="s">
        <v>196</v>
      </c>
    </row>
    <row r="111" s="2" customFormat="1">
      <c r="A111" s="39"/>
      <c r="B111" s="40"/>
      <c r="C111" s="41"/>
      <c r="D111" s="218" t="s">
        <v>143</v>
      </c>
      <c r="E111" s="41"/>
      <c r="F111" s="219" t="s">
        <v>822</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143</v>
      </c>
      <c r="AU111" s="18" t="s">
        <v>80</v>
      </c>
    </row>
    <row r="112" s="2" customFormat="1" ht="16.5" customHeight="1">
      <c r="A112" s="39"/>
      <c r="B112" s="40"/>
      <c r="C112" s="256" t="s">
        <v>198</v>
      </c>
      <c r="D112" s="256" t="s">
        <v>316</v>
      </c>
      <c r="E112" s="257" t="s">
        <v>801</v>
      </c>
      <c r="F112" s="258" t="s">
        <v>802</v>
      </c>
      <c r="G112" s="259" t="s">
        <v>800</v>
      </c>
      <c r="H112" s="260">
        <v>1</v>
      </c>
      <c r="I112" s="261"/>
      <c r="J112" s="262">
        <f>ROUND(I112*H112,2)</f>
        <v>0</v>
      </c>
      <c r="K112" s="258" t="s">
        <v>319</v>
      </c>
      <c r="L112" s="263"/>
      <c r="M112" s="264" t="s">
        <v>19</v>
      </c>
      <c r="N112" s="265"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154</v>
      </c>
      <c r="AT112" s="216" t="s">
        <v>316</v>
      </c>
      <c r="AU112" s="216" t="s">
        <v>80</v>
      </c>
      <c r="AY112" s="18" t="s">
        <v>134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142</v>
      </c>
      <c r="BM112" s="216" t="s">
        <v>201</v>
      </c>
    </row>
    <row r="113" s="2" customFormat="1">
      <c r="A113" s="39"/>
      <c r="B113" s="40"/>
      <c r="C113" s="41"/>
      <c r="D113" s="218" t="s">
        <v>143</v>
      </c>
      <c r="E113" s="41"/>
      <c r="F113" s="219" t="s">
        <v>802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143</v>
      </c>
      <c r="AU113" s="18" t="s">
        <v>80</v>
      </c>
    </row>
    <row r="114" s="2" customFormat="1">
      <c r="A114" s="39"/>
      <c r="B114" s="40"/>
      <c r="C114" s="41"/>
      <c r="D114" s="218" t="s">
        <v>803</v>
      </c>
      <c r="E114" s="41"/>
      <c r="F114" s="223" t="s">
        <v>823</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803</v>
      </c>
      <c r="AU114" s="18" t="s">
        <v>80</v>
      </c>
    </row>
    <row r="115" s="2" customFormat="1" ht="16.5" customHeight="1">
      <c r="A115" s="39"/>
      <c r="B115" s="40"/>
      <c r="C115" s="256" t="s">
        <v>172</v>
      </c>
      <c r="D115" s="256" t="s">
        <v>316</v>
      </c>
      <c r="E115" s="257" t="s">
        <v>824</v>
      </c>
      <c r="F115" s="258" t="s">
        <v>825</v>
      </c>
      <c r="G115" s="259" t="s">
        <v>800</v>
      </c>
      <c r="H115" s="260">
        <v>1</v>
      </c>
      <c r="I115" s="261"/>
      <c r="J115" s="262">
        <f>ROUND(I115*H115,2)</f>
        <v>0</v>
      </c>
      <c r="K115" s="258" t="s">
        <v>319</v>
      </c>
      <c r="L115" s="263"/>
      <c r="M115" s="264" t="s">
        <v>19</v>
      </c>
      <c r="N115" s="265"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154</v>
      </c>
      <c r="AT115" s="216" t="s">
        <v>316</v>
      </c>
      <c r="AU115" s="216" t="s">
        <v>80</v>
      </c>
      <c r="AY115" s="18" t="s">
        <v>134</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142</v>
      </c>
      <c r="BM115" s="216" t="s">
        <v>205</v>
      </c>
    </row>
    <row r="116" s="2" customFormat="1">
      <c r="A116" s="39"/>
      <c r="B116" s="40"/>
      <c r="C116" s="41"/>
      <c r="D116" s="218" t="s">
        <v>143</v>
      </c>
      <c r="E116" s="41"/>
      <c r="F116" s="219" t="s">
        <v>825</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143</v>
      </c>
      <c r="AU116" s="18" t="s">
        <v>80</v>
      </c>
    </row>
    <row r="117" s="2" customFormat="1" ht="16.5" customHeight="1">
      <c r="A117" s="39"/>
      <c r="B117" s="40"/>
      <c r="C117" s="256" t="s">
        <v>8</v>
      </c>
      <c r="D117" s="256" t="s">
        <v>316</v>
      </c>
      <c r="E117" s="257" t="s">
        <v>826</v>
      </c>
      <c r="F117" s="258" t="s">
        <v>827</v>
      </c>
      <c r="G117" s="259" t="s">
        <v>800</v>
      </c>
      <c r="H117" s="260">
        <v>1</v>
      </c>
      <c r="I117" s="261"/>
      <c r="J117" s="262">
        <f>ROUND(I117*H117,2)</f>
        <v>0</v>
      </c>
      <c r="K117" s="258" t="s">
        <v>319</v>
      </c>
      <c r="L117" s="263"/>
      <c r="M117" s="264" t="s">
        <v>19</v>
      </c>
      <c r="N117" s="265"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154</v>
      </c>
      <c r="AT117" s="216" t="s">
        <v>316</v>
      </c>
      <c r="AU117" s="216" t="s">
        <v>80</v>
      </c>
      <c r="AY117" s="18" t="s">
        <v>134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142</v>
      </c>
      <c r="BM117" s="216" t="s">
        <v>208</v>
      </c>
    </row>
    <row r="118" s="2" customFormat="1">
      <c r="A118" s="39"/>
      <c r="B118" s="40"/>
      <c r="C118" s="41"/>
      <c r="D118" s="218" t="s">
        <v>143</v>
      </c>
      <c r="E118" s="41"/>
      <c r="F118" s="219" t="s">
        <v>827</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143</v>
      </c>
      <c r="AU118" s="18" t="s">
        <v>80</v>
      </c>
    </row>
    <row r="119" s="2" customFormat="1">
      <c r="A119" s="39"/>
      <c r="B119" s="40"/>
      <c r="C119" s="41"/>
      <c r="D119" s="218" t="s">
        <v>803</v>
      </c>
      <c r="E119" s="41"/>
      <c r="F119" s="223" t="s">
        <v>828</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803</v>
      </c>
      <c r="AU119" s="18" t="s">
        <v>80</v>
      </c>
    </row>
    <row r="120" s="12" customFormat="1" ht="25.92" customHeight="1">
      <c r="A120" s="12"/>
      <c r="B120" s="189"/>
      <c r="C120" s="190"/>
      <c r="D120" s="191" t="s">
        <v>71</v>
      </c>
      <c r="E120" s="192" t="s">
        <v>829</v>
      </c>
      <c r="F120" s="192" t="s">
        <v>830</v>
      </c>
      <c r="G120" s="190"/>
      <c r="H120" s="190"/>
      <c r="I120" s="193"/>
      <c r="J120" s="194">
        <f>BK120</f>
        <v>0</v>
      </c>
      <c r="K120" s="190"/>
      <c r="L120" s="195"/>
      <c r="M120" s="196"/>
      <c r="N120" s="197"/>
      <c r="O120" s="197"/>
      <c r="P120" s="198">
        <f>SUM(P121:P130)</f>
        <v>0</v>
      </c>
      <c r="Q120" s="197"/>
      <c r="R120" s="198">
        <f>SUM(R121:R130)</f>
        <v>0</v>
      </c>
      <c r="S120" s="197"/>
      <c r="T120" s="199">
        <f>SUM(T121:T130)</f>
        <v>0</v>
      </c>
      <c r="U120" s="12"/>
      <c r="V120" s="12"/>
      <c r="W120" s="12"/>
      <c r="X120" s="12"/>
      <c r="Y120" s="12"/>
      <c r="Z120" s="12"/>
      <c r="AA120" s="12"/>
      <c r="AB120" s="12"/>
      <c r="AC120" s="12"/>
      <c r="AD120" s="12"/>
      <c r="AE120" s="12"/>
      <c r="AR120" s="200" t="s">
        <v>80</v>
      </c>
      <c r="AT120" s="201" t="s">
        <v>71</v>
      </c>
      <c r="AU120" s="201" t="s">
        <v>72</v>
      </c>
      <c r="AY120" s="200" t="s">
        <v>134</v>
      </c>
      <c r="BK120" s="202">
        <f>SUM(BK121:BK130)</f>
        <v>0</v>
      </c>
    </row>
    <row r="121" s="2" customFormat="1" ht="16.5" customHeight="1">
      <c r="A121" s="39"/>
      <c r="B121" s="40"/>
      <c r="C121" s="256" t="s">
        <v>175</v>
      </c>
      <c r="D121" s="256" t="s">
        <v>316</v>
      </c>
      <c r="E121" s="257" t="s">
        <v>831</v>
      </c>
      <c r="F121" s="258" t="s">
        <v>832</v>
      </c>
      <c r="G121" s="259" t="s">
        <v>795</v>
      </c>
      <c r="H121" s="260">
        <v>18</v>
      </c>
      <c r="I121" s="261"/>
      <c r="J121" s="262">
        <f>ROUND(I121*H121,2)</f>
        <v>0</v>
      </c>
      <c r="K121" s="258" t="s">
        <v>319</v>
      </c>
      <c r="L121" s="263"/>
      <c r="M121" s="264" t="s">
        <v>19</v>
      </c>
      <c r="N121" s="26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154</v>
      </c>
      <c r="AT121" s="216" t="s">
        <v>316</v>
      </c>
      <c r="AU121" s="216" t="s">
        <v>80</v>
      </c>
      <c r="AY121" s="18" t="s">
        <v>134</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142</v>
      </c>
      <c r="BM121" s="216" t="s">
        <v>212</v>
      </c>
    </row>
    <row r="122" s="2" customFormat="1">
      <c r="A122" s="39"/>
      <c r="B122" s="40"/>
      <c r="C122" s="41"/>
      <c r="D122" s="218" t="s">
        <v>143</v>
      </c>
      <c r="E122" s="41"/>
      <c r="F122" s="219" t="s">
        <v>832</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143</v>
      </c>
      <c r="AU122" s="18" t="s">
        <v>80</v>
      </c>
    </row>
    <row r="123" s="2" customFormat="1" ht="16.5" customHeight="1">
      <c r="A123" s="39"/>
      <c r="B123" s="40"/>
      <c r="C123" s="256" t="s">
        <v>217</v>
      </c>
      <c r="D123" s="256" t="s">
        <v>316</v>
      </c>
      <c r="E123" s="257" t="s">
        <v>833</v>
      </c>
      <c r="F123" s="258" t="s">
        <v>834</v>
      </c>
      <c r="G123" s="259" t="s">
        <v>795</v>
      </c>
      <c r="H123" s="260">
        <v>2</v>
      </c>
      <c r="I123" s="261"/>
      <c r="J123" s="262">
        <f>ROUND(I123*H123,2)</f>
        <v>0</v>
      </c>
      <c r="K123" s="258" t="s">
        <v>319</v>
      </c>
      <c r="L123" s="263"/>
      <c r="M123" s="264" t="s">
        <v>19</v>
      </c>
      <c r="N123" s="26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154</v>
      </c>
      <c r="AT123" s="216" t="s">
        <v>316</v>
      </c>
      <c r="AU123" s="216" t="s">
        <v>80</v>
      </c>
      <c r="AY123" s="18" t="s">
        <v>134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142</v>
      </c>
      <c r="BM123" s="216" t="s">
        <v>221</v>
      </c>
    </row>
    <row r="124" s="2" customFormat="1">
      <c r="A124" s="39"/>
      <c r="B124" s="40"/>
      <c r="C124" s="41"/>
      <c r="D124" s="218" t="s">
        <v>143</v>
      </c>
      <c r="E124" s="41"/>
      <c r="F124" s="219" t="s">
        <v>834</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143</v>
      </c>
      <c r="AU124" s="18" t="s">
        <v>80</v>
      </c>
    </row>
    <row r="125" s="2" customFormat="1" ht="21.75" customHeight="1">
      <c r="A125" s="39"/>
      <c r="B125" s="40"/>
      <c r="C125" s="256" t="s">
        <v>179</v>
      </c>
      <c r="D125" s="256" t="s">
        <v>316</v>
      </c>
      <c r="E125" s="257" t="s">
        <v>835</v>
      </c>
      <c r="F125" s="258" t="s">
        <v>836</v>
      </c>
      <c r="G125" s="259" t="s">
        <v>795</v>
      </c>
      <c r="H125" s="260">
        <v>1</v>
      </c>
      <c r="I125" s="261"/>
      <c r="J125" s="262">
        <f>ROUND(I125*H125,2)</f>
        <v>0</v>
      </c>
      <c r="K125" s="258" t="s">
        <v>319</v>
      </c>
      <c r="L125" s="263"/>
      <c r="M125" s="264" t="s">
        <v>19</v>
      </c>
      <c r="N125" s="26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154</v>
      </c>
      <c r="AT125" s="216" t="s">
        <v>316</v>
      </c>
      <c r="AU125" s="216" t="s">
        <v>80</v>
      </c>
      <c r="AY125" s="18" t="s">
        <v>134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142</v>
      </c>
      <c r="BM125" s="216" t="s">
        <v>225</v>
      </c>
    </row>
    <row r="126" s="2" customFormat="1">
      <c r="A126" s="39"/>
      <c r="B126" s="40"/>
      <c r="C126" s="41"/>
      <c r="D126" s="218" t="s">
        <v>143</v>
      </c>
      <c r="E126" s="41"/>
      <c r="F126" s="219" t="s">
        <v>836</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143</v>
      </c>
      <c r="AU126" s="18" t="s">
        <v>80</v>
      </c>
    </row>
    <row r="127" s="2" customFormat="1" ht="16.5" customHeight="1">
      <c r="A127" s="39"/>
      <c r="B127" s="40"/>
      <c r="C127" s="256" t="s">
        <v>227</v>
      </c>
      <c r="D127" s="256" t="s">
        <v>316</v>
      </c>
      <c r="E127" s="257" t="s">
        <v>837</v>
      </c>
      <c r="F127" s="258" t="s">
        <v>838</v>
      </c>
      <c r="G127" s="259" t="s">
        <v>795</v>
      </c>
      <c r="H127" s="260">
        <v>1</v>
      </c>
      <c r="I127" s="261"/>
      <c r="J127" s="262">
        <f>ROUND(I127*H127,2)</f>
        <v>0</v>
      </c>
      <c r="K127" s="258" t="s">
        <v>319</v>
      </c>
      <c r="L127" s="263"/>
      <c r="M127" s="264" t="s">
        <v>19</v>
      </c>
      <c r="N127" s="26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154</v>
      </c>
      <c r="AT127" s="216" t="s">
        <v>316</v>
      </c>
      <c r="AU127" s="216" t="s">
        <v>80</v>
      </c>
      <c r="AY127" s="18" t="s">
        <v>134</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142</v>
      </c>
      <c r="BM127" s="216" t="s">
        <v>230</v>
      </c>
    </row>
    <row r="128" s="2" customFormat="1">
      <c r="A128" s="39"/>
      <c r="B128" s="40"/>
      <c r="C128" s="41"/>
      <c r="D128" s="218" t="s">
        <v>143</v>
      </c>
      <c r="E128" s="41"/>
      <c r="F128" s="219" t="s">
        <v>838</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143</v>
      </c>
      <c r="AU128" s="18" t="s">
        <v>80</v>
      </c>
    </row>
    <row r="129" s="2" customFormat="1" ht="16.5" customHeight="1">
      <c r="A129" s="39"/>
      <c r="B129" s="40"/>
      <c r="C129" s="256" t="s">
        <v>186</v>
      </c>
      <c r="D129" s="256" t="s">
        <v>316</v>
      </c>
      <c r="E129" s="257" t="s">
        <v>839</v>
      </c>
      <c r="F129" s="258" t="s">
        <v>840</v>
      </c>
      <c r="G129" s="259" t="s">
        <v>800</v>
      </c>
      <c r="H129" s="260">
        <v>1</v>
      </c>
      <c r="I129" s="261"/>
      <c r="J129" s="262">
        <f>ROUND(I129*H129,2)</f>
        <v>0</v>
      </c>
      <c r="K129" s="258" t="s">
        <v>319</v>
      </c>
      <c r="L129" s="263"/>
      <c r="M129" s="264" t="s">
        <v>19</v>
      </c>
      <c r="N129" s="26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154</v>
      </c>
      <c r="AT129" s="216" t="s">
        <v>316</v>
      </c>
      <c r="AU129" s="216" t="s">
        <v>80</v>
      </c>
      <c r="AY129" s="18" t="s">
        <v>134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142</v>
      </c>
      <c r="BM129" s="216" t="s">
        <v>234</v>
      </c>
    </row>
    <row r="130" s="2" customFormat="1">
      <c r="A130" s="39"/>
      <c r="B130" s="40"/>
      <c r="C130" s="41"/>
      <c r="D130" s="218" t="s">
        <v>143</v>
      </c>
      <c r="E130" s="41"/>
      <c r="F130" s="219" t="s">
        <v>840</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143</v>
      </c>
      <c r="AU130" s="18" t="s">
        <v>80</v>
      </c>
    </row>
    <row r="131" s="12" customFormat="1" ht="25.92" customHeight="1">
      <c r="A131" s="12"/>
      <c r="B131" s="189"/>
      <c r="C131" s="190"/>
      <c r="D131" s="191" t="s">
        <v>71</v>
      </c>
      <c r="E131" s="192" t="s">
        <v>841</v>
      </c>
      <c r="F131" s="192" t="s">
        <v>842</v>
      </c>
      <c r="G131" s="190"/>
      <c r="H131" s="190"/>
      <c r="I131" s="193"/>
      <c r="J131" s="194">
        <f>BK131</f>
        <v>0</v>
      </c>
      <c r="K131" s="190"/>
      <c r="L131" s="195"/>
      <c r="M131" s="196"/>
      <c r="N131" s="197"/>
      <c r="O131" s="197"/>
      <c r="P131" s="198">
        <f>SUM(P132:P166)</f>
        <v>0</v>
      </c>
      <c r="Q131" s="197"/>
      <c r="R131" s="198">
        <f>SUM(R132:R166)</f>
        <v>0</v>
      </c>
      <c r="S131" s="197"/>
      <c r="T131" s="199">
        <f>SUM(T132:T166)</f>
        <v>0</v>
      </c>
      <c r="U131" s="12"/>
      <c r="V131" s="12"/>
      <c r="W131" s="12"/>
      <c r="X131" s="12"/>
      <c r="Y131" s="12"/>
      <c r="Z131" s="12"/>
      <c r="AA131" s="12"/>
      <c r="AB131" s="12"/>
      <c r="AC131" s="12"/>
      <c r="AD131" s="12"/>
      <c r="AE131" s="12"/>
      <c r="AR131" s="200" t="s">
        <v>80</v>
      </c>
      <c r="AT131" s="201" t="s">
        <v>71</v>
      </c>
      <c r="AU131" s="201" t="s">
        <v>72</v>
      </c>
      <c r="AY131" s="200" t="s">
        <v>134</v>
      </c>
      <c r="BK131" s="202">
        <f>SUM(BK132:BK166)</f>
        <v>0</v>
      </c>
    </row>
    <row r="132" s="2" customFormat="1" ht="24.15" customHeight="1">
      <c r="A132" s="39"/>
      <c r="B132" s="40"/>
      <c r="C132" s="256" t="s">
        <v>7</v>
      </c>
      <c r="D132" s="256" t="s">
        <v>316</v>
      </c>
      <c r="E132" s="257" t="s">
        <v>843</v>
      </c>
      <c r="F132" s="258" t="s">
        <v>844</v>
      </c>
      <c r="G132" s="259" t="s">
        <v>251</v>
      </c>
      <c r="H132" s="260">
        <v>1</v>
      </c>
      <c r="I132" s="261"/>
      <c r="J132" s="262">
        <f>ROUND(I132*H132,2)</f>
        <v>0</v>
      </c>
      <c r="K132" s="258" t="s">
        <v>319</v>
      </c>
      <c r="L132" s="263"/>
      <c r="M132" s="264" t="s">
        <v>19</v>
      </c>
      <c r="N132" s="265"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154</v>
      </c>
      <c r="AT132" s="216" t="s">
        <v>316</v>
      </c>
      <c r="AU132" s="216" t="s">
        <v>80</v>
      </c>
      <c r="AY132" s="18" t="s">
        <v>134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142</v>
      </c>
      <c r="BM132" s="216" t="s">
        <v>238</v>
      </c>
    </row>
    <row r="133" s="2" customFormat="1">
      <c r="A133" s="39"/>
      <c r="B133" s="40"/>
      <c r="C133" s="41"/>
      <c r="D133" s="218" t="s">
        <v>143</v>
      </c>
      <c r="E133" s="41"/>
      <c r="F133" s="219" t="s">
        <v>844</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143</v>
      </c>
      <c r="AU133" s="18" t="s">
        <v>80</v>
      </c>
    </row>
    <row r="134" s="2" customFormat="1" ht="16.5" customHeight="1">
      <c r="A134" s="39"/>
      <c r="B134" s="40"/>
      <c r="C134" s="256" t="s">
        <v>192</v>
      </c>
      <c r="D134" s="256" t="s">
        <v>316</v>
      </c>
      <c r="E134" s="257" t="s">
        <v>845</v>
      </c>
      <c r="F134" s="258" t="s">
        <v>846</v>
      </c>
      <c r="G134" s="259" t="s">
        <v>251</v>
      </c>
      <c r="H134" s="260">
        <v>8</v>
      </c>
      <c r="I134" s="261"/>
      <c r="J134" s="262">
        <f>ROUND(I134*H134,2)</f>
        <v>0</v>
      </c>
      <c r="K134" s="258" t="s">
        <v>319</v>
      </c>
      <c r="L134" s="263"/>
      <c r="M134" s="264" t="s">
        <v>19</v>
      </c>
      <c r="N134" s="26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154</v>
      </c>
      <c r="AT134" s="216" t="s">
        <v>316</v>
      </c>
      <c r="AU134" s="216" t="s">
        <v>80</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142</v>
      </c>
      <c r="BM134" s="216" t="s">
        <v>242</v>
      </c>
    </row>
    <row r="135" s="2" customFormat="1">
      <c r="A135" s="39"/>
      <c r="B135" s="40"/>
      <c r="C135" s="41"/>
      <c r="D135" s="218" t="s">
        <v>143</v>
      </c>
      <c r="E135" s="41"/>
      <c r="F135" s="219" t="s">
        <v>846</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80</v>
      </c>
    </row>
    <row r="136" s="2" customFormat="1" ht="21.75" customHeight="1">
      <c r="A136" s="39"/>
      <c r="B136" s="40"/>
      <c r="C136" s="256" t="s">
        <v>248</v>
      </c>
      <c r="D136" s="256" t="s">
        <v>316</v>
      </c>
      <c r="E136" s="257" t="s">
        <v>847</v>
      </c>
      <c r="F136" s="258" t="s">
        <v>848</v>
      </c>
      <c r="G136" s="259" t="s">
        <v>251</v>
      </c>
      <c r="H136" s="260">
        <v>29</v>
      </c>
      <c r="I136" s="261"/>
      <c r="J136" s="262">
        <f>ROUND(I136*H136,2)</f>
        <v>0</v>
      </c>
      <c r="K136" s="258" t="s">
        <v>319</v>
      </c>
      <c r="L136" s="263"/>
      <c r="M136" s="264" t="s">
        <v>19</v>
      </c>
      <c r="N136" s="26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154</v>
      </c>
      <c r="AT136" s="216" t="s">
        <v>316</v>
      </c>
      <c r="AU136" s="216" t="s">
        <v>80</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142</v>
      </c>
      <c r="BM136" s="216" t="s">
        <v>252</v>
      </c>
    </row>
    <row r="137" s="2" customFormat="1">
      <c r="A137" s="39"/>
      <c r="B137" s="40"/>
      <c r="C137" s="41"/>
      <c r="D137" s="218" t="s">
        <v>143</v>
      </c>
      <c r="E137" s="41"/>
      <c r="F137" s="219" t="s">
        <v>848</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80</v>
      </c>
    </row>
    <row r="138" s="2" customFormat="1" ht="16.5" customHeight="1">
      <c r="A138" s="39"/>
      <c r="B138" s="40"/>
      <c r="C138" s="256" t="s">
        <v>196</v>
      </c>
      <c r="D138" s="256" t="s">
        <v>316</v>
      </c>
      <c r="E138" s="257" t="s">
        <v>849</v>
      </c>
      <c r="F138" s="258" t="s">
        <v>850</v>
      </c>
      <c r="G138" s="259" t="s">
        <v>251</v>
      </c>
      <c r="H138" s="260">
        <v>2</v>
      </c>
      <c r="I138" s="261"/>
      <c r="J138" s="262">
        <f>ROUND(I138*H138,2)</f>
        <v>0</v>
      </c>
      <c r="K138" s="258" t="s">
        <v>319</v>
      </c>
      <c r="L138" s="263"/>
      <c r="M138" s="264" t="s">
        <v>19</v>
      </c>
      <c r="N138" s="26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154</v>
      </c>
      <c r="AT138" s="216" t="s">
        <v>316</v>
      </c>
      <c r="AU138" s="216" t="s">
        <v>80</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142</v>
      </c>
      <c r="BM138" s="216" t="s">
        <v>256</v>
      </c>
    </row>
    <row r="139" s="2" customFormat="1">
      <c r="A139" s="39"/>
      <c r="B139" s="40"/>
      <c r="C139" s="41"/>
      <c r="D139" s="218" t="s">
        <v>143</v>
      </c>
      <c r="E139" s="41"/>
      <c r="F139" s="219" t="s">
        <v>850</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80</v>
      </c>
    </row>
    <row r="140" s="2" customFormat="1" ht="16.5" customHeight="1">
      <c r="A140" s="39"/>
      <c r="B140" s="40"/>
      <c r="C140" s="256" t="s">
        <v>258</v>
      </c>
      <c r="D140" s="256" t="s">
        <v>316</v>
      </c>
      <c r="E140" s="257" t="s">
        <v>851</v>
      </c>
      <c r="F140" s="258" t="s">
        <v>852</v>
      </c>
      <c r="G140" s="259" t="s">
        <v>251</v>
      </c>
      <c r="H140" s="260">
        <v>1</v>
      </c>
      <c r="I140" s="261"/>
      <c r="J140" s="262">
        <f>ROUND(I140*H140,2)</f>
        <v>0</v>
      </c>
      <c r="K140" s="258" t="s">
        <v>319</v>
      </c>
      <c r="L140" s="263"/>
      <c r="M140" s="264" t="s">
        <v>19</v>
      </c>
      <c r="N140" s="26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154</v>
      </c>
      <c r="AT140" s="216" t="s">
        <v>316</v>
      </c>
      <c r="AU140" s="216" t="s">
        <v>80</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142</v>
      </c>
      <c r="BM140" s="216" t="s">
        <v>261</v>
      </c>
    </row>
    <row r="141" s="2" customFormat="1">
      <c r="A141" s="39"/>
      <c r="B141" s="40"/>
      <c r="C141" s="41"/>
      <c r="D141" s="218" t="s">
        <v>143</v>
      </c>
      <c r="E141" s="41"/>
      <c r="F141" s="219" t="s">
        <v>852</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80</v>
      </c>
    </row>
    <row r="142" s="2" customFormat="1" ht="16.5" customHeight="1">
      <c r="A142" s="39"/>
      <c r="B142" s="40"/>
      <c r="C142" s="256" t="s">
        <v>201</v>
      </c>
      <c r="D142" s="256" t="s">
        <v>316</v>
      </c>
      <c r="E142" s="257" t="s">
        <v>853</v>
      </c>
      <c r="F142" s="258" t="s">
        <v>854</v>
      </c>
      <c r="G142" s="259" t="s">
        <v>251</v>
      </c>
      <c r="H142" s="260">
        <v>2</v>
      </c>
      <c r="I142" s="261"/>
      <c r="J142" s="262">
        <f>ROUND(I142*H142,2)</f>
        <v>0</v>
      </c>
      <c r="K142" s="258" t="s">
        <v>319</v>
      </c>
      <c r="L142" s="263"/>
      <c r="M142" s="264" t="s">
        <v>19</v>
      </c>
      <c r="N142" s="26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154</v>
      </c>
      <c r="AT142" s="216" t="s">
        <v>316</v>
      </c>
      <c r="AU142" s="216" t="s">
        <v>80</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142</v>
      </c>
      <c r="BM142" s="216" t="s">
        <v>265</v>
      </c>
    </row>
    <row r="143" s="2" customFormat="1">
      <c r="A143" s="39"/>
      <c r="B143" s="40"/>
      <c r="C143" s="41"/>
      <c r="D143" s="218" t="s">
        <v>143</v>
      </c>
      <c r="E143" s="41"/>
      <c r="F143" s="219" t="s">
        <v>854</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80</v>
      </c>
    </row>
    <row r="144" s="2" customFormat="1" ht="16.5" customHeight="1">
      <c r="A144" s="39"/>
      <c r="B144" s="40"/>
      <c r="C144" s="256" t="s">
        <v>267</v>
      </c>
      <c r="D144" s="256" t="s">
        <v>316</v>
      </c>
      <c r="E144" s="257" t="s">
        <v>855</v>
      </c>
      <c r="F144" s="258" t="s">
        <v>856</v>
      </c>
      <c r="G144" s="259" t="s">
        <v>251</v>
      </c>
      <c r="H144" s="260">
        <v>2</v>
      </c>
      <c r="I144" s="261"/>
      <c r="J144" s="262">
        <f>ROUND(I144*H144,2)</f>
        <v>0</v>
      </c>
      <c r="K144" s="258" t="s">
        <v>319</v>
      </c>
      <c r="L144" s="263"/>
      <c r="M144" s="264" t="s">
        <v>19</v>
      </c>
      <c r="N144" s="26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154</v>
      </c>
      <c r="AT144" s="216" t="s">
        <v>316</v>
      </c>
      <c r="AU144" s="216" t="s">
        <v>80</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142</v>
      </c>
      <c r="BM144" s="216" t="s">
        <v>270</v>
      </c>
    </row>
    <row r="145" s="2" customFormat="1">
      <c r="A145" s="39"/>
      <c r="B145" s="40"/>
      <c r="C145" s="41"/>
      <c r="D145" s="218" t="s">
        <v>143</v>
      </c>
      <c r="E145" s="41"/>
      <c r="F145" s="219" t="s">
        <v>856</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80</v>
      </c>
    </row>
    <row r="146" s="2" customFormat="1" ht="16.5" customHeight="1">
      <c r="A146" s="39"/>
      <c r="B146" s="40"/>
      <c r="C146" s="256" t="s">
        <v>205</v>
      </c>
      <c r="D146" s="256" t="s">
        <v>316</v>
      </c>
      <c r="E146" s="257" t="s">
        <v>857</v>
      </c>
      <c r="F146" s="258" t="s">
        <v>858</v>
      </c>
      <c r="G146" s="259" t="s">
        <v>795</v>
      </c>
      <c r="H146" s="260">
        <v>1</v>
      </c>
      <c r="I146" s="261"/>
      <c r="J146" s="262">
        <f>ROUND(I146*H146,2)</f>
        <v>0</v>
      </c>
      <c r="K146" s="258" t="s">
        <v>319</v>
      </c>
      <c r="L146" s="263"/>
      <c r="M146" s="264" t="s">
        <v>19</v>
      </c>
      <c r="N146" s="26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154</v>
      </c>
      <c r="AT146" s="216" t="s">
        <v>316</v>
      </c>
      <c r="AU146" s="216" t="s">
        <v>80</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142</v>
      </c>
      <c r="BM146" s="216" t="s">
        <v>276</v>
      </c>
    </row>
    <row r="147" s="2" customFormat="1">
      <c r="A147" s="39"/>
      <c r="B147" s="40"/>
      <c r="C147" s="41"/>
      <c r="D147" s="218" t="s">
        <v>143</v>
      </c>
      <c r="E147" s="41"/>
      <c r="F147" s="219" t="s">
        <v>858</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80</v>
      </c>
    </row>
    <row r="148" s="2" customFormat="1" ht="16.5" customHeight="1">
      <c r="A148" s="39"/>
      <c r="B148" s="40"/>
      <c r="C148" s="256" t="s">
        <v>278</v>
      </c>
      <c r="D148" s="256" t="s">
        <v>316</v>
      </c>
      <c r="E148" s="257" t="s">
        <v>859</v>
      </c>
      <c r="F148" s="258" t="s">
        <v>860</v>
      </c>
      <c r="G148" s="259" t="s">
        <v>795</v>
      </c>
      <c r="H148" s="260">
        <v>3</v>
      </c>
      <c r="I148" s="261"/>
      <c r="J148" s="262">
        <f>ROUND(I148*H148,2)</f>
        <v>0</v>
      </c>
      <c r="K148" s="258" t="s">
        <v>319</v>
      </c>
      <c r="L148" s="263"/>
      <c r="M148" s="264" t="s">
        <v>19</v>
      </c>
      <c r="N148" s="26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154</v>
      </c>
      <c r="AT148" s="216" t="s">
        <v>316</v>
      </c>
      <c r="AU148" s="216" t="s">
        <v>80</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142</v>
      </c>
      <c r="BM148" s="216" t="s">
        <v>281</v>
      </c>
    </row>
    <row r="149" s="2" customFormat="1">
      <c r="A149" s="39"/>
      <c r="B149" s="40"/>
      <c r="C149" s="41"/>
      <c r="D149" s="218" t="s">
        <v>143</v>
      </c>
      <c r="E149" s="41"/>
      <c r="F149" s="219" t="s">
        <v>860</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80</v>
      </c>
    </row>
    <row r="150" s="2" customFormat="1" ht="16.5" customHeight="1">
      <c r="A150" s="39"/>
      <c r="B150" s="40"/>
      <c r="C150" s="256" t="s">
        <v>208</v>
      </c>
      <c r="D150" s="256" t="s">
        <v>316</v>
      </c>
      <c r="E150" s="257" t="s">
        <v>861</v>
      </c>
      <c r="F150" s="258" t="s">
        <v>862</v>
      </c>
      <c r="G150" s="259" t="s">
        <v>795</v>
      </c>
      <c r="H150" s="260">
        <v>1</v>
      </c>
      <c r="I150" s="261"/>
      <c r="J150" s="262">
        <f>ROUND(I150*H150,2)</f>
        <v>0</v>
      </c>
      <c r="K150" s="258" t="s">
        <v>319</v>
      </c>
      <c r="L150" s="263"/>
      <c r="M150" s="264" t="s">
        <v>19</v>
      </c>
      <c r="N150" s="26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154</v>
      </c>
      <c r="AT150" s="216" t="s">
        <v>316</v>
      </c>
      <c r="AU150" s="216" t="s">
        <v>80</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142</v>
      </c>
      <c r="BM150" s="216" t="s">
        <v>285</v>
      </c>
    </row>
    <row r="151" s="2" customFormat="1">
      <c r="A151" s="39"/>
      <c r="B151" s="40"/>
      <c r="C151" s="41"/>
      <c r="D151" s="218" t="s">
        <v>143</v>
      </c>
      <c r="E151" s="41"/>
      <c r="F151" s="219" t="s">
        <v>862</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80</v>
      </c>
    </row>
    <row r="152" s="2" customFormat="1" ht="16.5" customHeight="1">
      <c r="A152" s="39"/>
      <c r="B152" s="40"/>
      <c r="C152" s="256" t="s">
        <v>287</v>
      </c>
      <c r="D152" s="256" t="s">
        <v>316</v>
      </c>
      <c r="E152" s="257" t="s">
        <v>863</v>
      </c>
      <c r="F152" s="258" t="s">
        <v>864</v>
      </c>
      <c r="G152" s="259" t="s">
        <v>795</v>
      </c>
      <c r="H152" s="260">
        <v>5</v>
      </c>
      <c r="I152" s="261"/>
      <c r="J152" s="262">
        <f>ROUND(I152*H152,2)</f>
        <v>0</v>
      </c>
      <c r="K152" s="258" t="s">
        <v>319</v>
      </c>
      <c r="L152" s="263"/>
      <c r="M152" s="264" t="s">
        <v>19</v>
      </c>
      <c r="N152" s="26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154</v>
      </c>
      <c r="AT152" s="216" t="s">
        <v>316</v>
      </c>
      <c r="AU152" s="216" t="s">
        <v>80</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142</v>
      </c>
      <c r="BM152" s="216" t="s">
        <v>290</v>
      </c>
    </row>
    <row r="153" s="2" customFormat="1">
      <c r="A153" s="39"/>
      <c r="B153" s="40"/>
      <c r="C153" s="41"/>
      <c r="D153" s="218" t="s">
        <v>143</v>
      </c>
      <c r="E153" s="41"/>
      <c r="F153" s="219" t="s">
        <v>864</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80</v>
      </c>
    </row>
    <row r="154" s="2" customFormat="1" ht="16.5" customHeight="1">
      <c r="A154" s="39"/>
      <c r="B154" s="40"/>
      <c r="C154" s="256" t="s">
        <v>212</v>
      </c>
      <c r="D154" s="256" t="s">
        <v>316</v>
      </c>
      <c r="E154" s="257" t="s">
        <v>865</v>
      </c>
      <c r="F154" s="258" t="s">
        <v>866</v>
      </c>
      <c r="G154" s="259" t="s">
        <v>795</v>
      </c>
      <c r="H154" s="260">
        <v>8</v>
      </c>
      <c r="I154" s="261"/>
      <c r="J154" s="262">
        <f>ROUND(I154*H154,2)</f>
        <v>0</v>
      </c>
      <c r="K154" s="258" t="s">
        <v>319</v>
      </c>
      <c r="L154" s="263"/>
      <c r="M154" s="264" t="s">
        <v>19</v>
      </c>
      <c r="N154" s="26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154</v>
      </c>
      <c r="AT154" s="216" t="s">
        <v>316</v>
      </c>
      <c r="AU154" s="216" t="s">
        <v>80</v>
      </c>
      <c r="AY154" s="18" t="s">
        <v>134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142</v>
      </c>
      <c r="BM154" s="216" t="s">
        <v>294</v>
      </c>
    </row>
    <row r="155" s="2" customFormat="1">
      <c r="A155" s="39"/>
      <c r="B155" s="40"/>
      <c r="C155" s="41"/>
      <c r="D155" s="218" t="s">
        <v>143</v>
      </c>
      <c r="E155" s="41"/>
      <c r="F155" s="219" t="s">
        <v>866</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143</v>
      </c>
      <c r="AU155" s="18" t="s">
        <v>80</v>
      </c>
    </row>
    <row r="156" s="2" customFormat="1" ht="16.5" customHeight="1">
      <c r="A156" s="39"/>
      <c r="B156" s="40"/>
      <c r="C156" s="256" t="s">
        <v>296</v>
      </c>
      <c r="D156" s="256" t="s">
        <v>316</v>
      </c>
      <c r="E156" s="257" t="s">
        <v>867</v>
      </c>
      <c r="F156" s="258" t="s">
        <v>868</v>
      </c>
      <c r="G156" s="259" t="s">
        <v>795</v>
      </c>
      <c r="H156" s="260">
        <v>20</v>
      </c>
      <c r="I156" s="261"/>
      <c r="J156" s="262">
        <f>ROUND(I156*H156,2)</f>
        <v>0</v>
      </c>
      <c r="K156" s="258" t="s">
        <v>319</v>
      </c>
      <c r="L156" s="263"/>
      <c r="M156" s="264" t="s">
        <v>19</v>
      </c>
      <c r="N156" s="26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154</v>
      </c>
      <c r="AT156" s="216" t="s">
        <v>316</v>
      </c>
      <c r="AU156" s="216" t="s">
        <v>80</v>
      </c>
      <c r="AY156" s="18" t="s">
        <v>134</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142</v>
      </c>
      <c r="BM156" s="216" t="s">
        <v>299</v>
      </c>
    </row>
    <row r="157" s="2" customFormat="1">
      <c r="A157" s="39"/>
      <c r="B157" s="40"/>
      <c r="C157" s="41"/>
      <c r="D157" s="218" t="s">
        <v>143</v>
      </c>
      <c r="E157" s="41"/>
      <c r="F157" s="219" t="s">
        <v>868</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143</v>
      </c>
      <c r="AU157" s="18" t="s">
        <v>80</v>
      </c>
    </row>
    <row r="158" s="2" customFormat="1" ht="16.5" customHeight="1">
      <c r="A158" s="39"/>
      <c r="B158" s="40"/>
      <c r="C158" s="256" t="s">
        <v>221</v>
      </c>
      <c r="D158" s="256" t="s">
        <v>316</v>
      </c>
      <c r="E158" s="257" t="s">
        <v>869</v>
      </c>
      <c r="F158" s="258" t="s">
        <v>870</v>
      </c>
      <c r="G158" s="259" t="s">
        <v>255</v>
      </c>
      <c r="H158" s="260">
        <v>50</v>
      </c>
      <c r="I158" s="261"/>
      <c r="J158" s="262">
        <f>ROUND(I158*H158,2)</f>
        <v>0</v>
      </c>
      <c r="K158" s="258" t="s">
        <v>319</v>
      </c>
      <c r="L158" s="263"/>
      <c r="M158" s="264" t="s">
        <v>19</v>
      </c>
      <c r="N158" s="26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154</v>
      </c>
      <c r="AT158" s="216" t="s">
        <v>316</v>
      </c>
      <c r="AU158" s="216" t="s">
        <v>80</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142</v>
      </c>
      <c r="BM158" s="216" t="s">
        <v>302</v>
      </c>
    </row>
    <row r="159" s="2" customFormat="1">
      <c r="A159" s="39"/>
      <c r="B159" s="40"/>
      <c r="C159" s="41"/>
      <c r="D159" s="218" t="s">
        <v>143</v>
      </c>
      <c r="E159" s="41"/>
      <c r="F159" s="219" t="s">
        <v>870</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80</v>
      </c>
    </row>
    <row r="160" s="2" customFormat="1" ht="16.5" customHeight="1">
      <c r="A160" s="39"/>
      <c r="B160" s="40"/>
      <c r="C160" s="256" t="s">
        <v>306</v>
      </c>
      <c r="D160" s="256" t="s">
        <v>316</v>
      </c>
      <c r="E160" s="257" t="s">
        <v>871</v>
      </c>
      <c r="F160" s="258" t="s">
        <v>872</v>
      </c>
      <c r="G160" s="259" t="s">
        <v>255</v>
      </c>
      <c r="H160" s="260">
        <v>15</v>
      </c>
      <c r="I160" s="261"/>
      <c r="J160" s="262">
        <f>ROUND(I160*H160,2)</f>
        <v>0</v>
      </c>
      <c r="K160" s="258" t="s">
        <v>319</v>
      </c>
      <c r="L160" s="263"/>
      <c r="M160" s="264" t="s">
        <v>19</v>
      </c>
      <c r="N160" s="26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154</v>
      </c>
      <c r="AT160" s="216" t="s">
        <v>316</v>
      </c>
      <c r="AU160" s="216" t="s">
        <v>80</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142</v>
      </c>
      <c r="BM160" s="216" t="s">
        <v>310</v>
      </c>
    </row>
    <row r="161" s="2" customFormat="1">
      <c r="A161" s="39"/>
      <c r="B161" s="40"/>
      <c r="C161" s="41"/>
      <c r="D161" s="218" t="s">
        <v>143</v>
      </c>
      <c r="E161" s="41"/>
      <c r="F161" s="219" t="s">
        <v>872</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80</v>
      </c>
    </row>
    <row r="162" s="2" customFormat="1" ht="16.5" customHeight="1">
      <c r="A162" s="39"/>
      <c r="B162" s="40"/>
      <c r="C162" s="256" t="s">
        <v>225</v>
      </c>
      <c r="D162" s="256" t="s">
        <v>316</v>
      </c>
      <c r="E162" s="257" t="s">
        <v>873</v>
      </c>
      <c r="F162" s="258" t="s">
        <v>874</v>
      </c>
      <c r="G162" s="259" t="s">
        <v>255</v>
      </c>
      <c r="H162" s="260">
        <v>220</v>
      </c>
      <c r="I162" s="261"/>
      <c r="J162" s="262">
        <f>ROUND(I162*H162,2)</f>
        <v>0</v>
      </c>
      <c r="K162" s="258" t="s">
        <v>319</v>
      </c>
      <c r="L162" s="263"/>
      <c r="M162" s="264" t="s">
        <v>19</v>
      </c>
      <c r="N162" s="265"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154</v>
      </c>
      <c r="AT162" s="216" t="s">
        <v>316</v>
      </c>
      <c r="AU162" s="216" t="s">
        <v>80</v>
      </c>
      <c r="AY162" s="18" t="s">
        <v>134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142</v>
      </c>
      <c r="BM162" s="216" t="s">
        <v>313</v>
      </c>
    </row>
    <row r="163" s="2" customFormat="1">
      <c r="A163" s="39"/>
      <c r="B163" s="40"/>
      <c r="C163" s="41"/>
      <c r="D163" s="218" t="s">
        <v>143</v>
      </c>
      <c r="E163" s="41"/>
      <c r="F163" s="219" t="s">
        <v>874</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143</v>
      </c>
      <c r="AU163" s="18" t="s">
        <v>80</v>
      </c>
    </row>
    <row r="164" s="2" customFormat="1" ht="16.5" customHeight="1">
      <c r="A164" s="39"/>
      <c r="B164" s="40"/>
      <c r="C164" s="256" t="s">
        <v>315</v>
      </c>
      <c r="D164" s="256" t="s">
        <v>316</v>
      </c>
      <c r="E164" s="257" t="s">
        <v>875</v>
      </c>
      <c r="F164" s="258" t="s">
        <v>876</v>
      </c>
      <c r="G164" s="259" t="s">
        <v>795</v>
      </c>
      <c r="H164" s="260">
        <v>1</v>
      </c>
      <c r="I164" s="261"/>
      <c r="J164" s="262">
        <f>ROUND(I164*H164,2)</f>
        <v>0</v>
      </c>
      <c r="K164" s="258" t="s">
        <v>319</v>
      </c>
      <c r="L164" s="263"/>
      <c r="M164" s="264" t="s">
        <v>19</v>
      </c>
      <c r="N164" s="26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154</v>
      </c>
      <c r="AT164" s="216" t="s">
        <v>316</v>
      </c>
      <c r="AU164" s="216" t="s">
        <v>80</v>
      </c>
      <c r="AY164" s="18" t="s">
        <v>134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142</v>
      </c>
      <c r="BM164" s="216" t="s">
        <v>320</v>
      </c>
    </row>
    <row r="165" s="2" customFormat="1">
      <c r="A165" s="39"/>
      <c r="B165" s="40"/>
      <c r="C165" s="41"/>
      <c r="D165" s="218" t="s">
        <v>143</v>
      </c>
      <c r="E165" s="41"/>
      <c r="F165" s="219" t="s">
        <v>876</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80</v>
      </c>
    </row>
    <row r="166" s="2" customFormat="1">
      <c r="A166" s="39"/>
      <c r="B166" s="40"/>
      <c r="C166" s="41"/>
      <c r="D166" s="218" t="s">
        <v>803</v>
      </c>
      <c r="E166" s="41"/>
      <c r="F166" s="223" t="s">
        <v>877</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803</v>
      </c>
      <c r="AU166" s="18" t="s">
        <v>80</v>
      </c>
    </row>
    <row r="167" s="12" customFormat="1" ht="25.92" customHeight="1">
      <c r="A167" s="12"/>
      <c r="B167" s="189"/>
      <c r="C167" s="190"/>
      <c r="D167" s="191" t="s">
        <v>71</v>
      </c>
      <c r="E167" s="192" t="s">
        <v>878</v>
      </c>
      <c r="F167" s="192" t="s">
        <v>879</v>
      </c>
      <c r="G167" s="190"/>
      <c r="H167" s="190"/>
      <c r="I167" s="193"/>
      <c r="J167" s="194">
        <f>BK167</f>
        <v>0</v>
      </c>
      <c r="K167" s="190"/>
      <c r="L167" s="195"/>
      <c r="M167" s="196"/>
      <c r="N167" s="197"/>
      <c r="O167" s="197"/>
      <c r="P167" s="198">
        <f>SUM(P168:P194)</f>
        <v>0</v>
      </c>
      <c r="Q167" s="197"/>
      <c r="R167" s="198">
        <f>SUM(R168:R194)</f>
        <v>0</v>
      </c>
      <c r="S167" s="197"/>
      <c r="T167" s="199">
        <f>SUM(T168:T194)</f>
        <v>0</v>
      </c>
      <c r="U167" s="12"/>
      <c r="V167" s="12"/>
      <c r="W167" s="12"/>
      <c r="X167" s="12"/>
      <c r="Y167" s="12"/>
      <c r="Z167" s="12"/>
      <c r="AA167" s="12"/>
      <c r="AB167" s="12"/>
      <c r="AC167" s="12"/>
      <c r="AD167" s="12"/>
      <c r="AE167" s="12"/>
      <c r="AR167" s="200" t="s">
        <v>80</v>
      </c>
      <c r="AT167" s="201" t="s">
        <v>71</v>
      </c>
      <c r="AU167" s="201" t="s">
        <v>72</v>
      </c>
      <c r="AY167" s="200" t="s">
        <v>134</v>
      </c>
      <c r="BK167" s="202">
        <f>SUM(BK168:BK194)</f>
        <v>0</v>
      </c>
    </row>
    <row r="168" s="2" customFormat="1" ht="16.5" customHeight="1">
      <c r="A168" s="39"/>
      <c r="B168" s="40"/>
      <c r="C168" s="256" t="s">
        <v>230</v>
      </c>
      <c r="D168" s="256" t="s">
        <v>316</v>
      </c>
      <c r="E168" s="257" t="s">
        <v>880</v>
      </c>
      <c r="F168" s="258" t="s">
        <v>881</v>
      </c>
      <c r="G168" s="259" t="s">
        <v>255</v>
      </c>
      <c r="H168" s="260">
        <v>150</v>
      </c>
      <c r="I168" s="261"/>
      <c r="J168" s="262">
        <f>ROUND(I168*H168,2)</f>
        <v>0</v>
      </c>
      <c r="K168" s="258" t="s">
        <v>319</v>
      </c>
      <c r="L168" s="263"/>
      <c r="M168" s="264" t="s">
        <v>19</v>
      </c>
      <c r="N168" s="265"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154</v>
      </c>
      <c r="AT168" s="216" t="s">
        <v>316</v>
      </c>
      <c r="AU168" s="216" t="s">
        <v>80</v>
      </c>
      <c r="AY168" s="18" t="s">
        <v>134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142</v>
      </c>
      <c r="BM168" s="216" t="s">
        <v>323</v>
      </c>
    </row>
    <row r="169" s="2" customFormat="1">
      <c r="A169" s="39"/>
      <c r="B169" s="40"/>
      <c r="C169" s="41"/>
      <c r="D169" s="218" t="s">
        <v>143</v>
      </c>
      <c r="E169" s="41"/>
      <c r="F169" s="219" t="s">
        <v>881</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143</v>
      </c>
      <c r="AU169" s="18" t="s">
        <v>80</v>
      </c>
    </row>
    <row r="170" s="2" customFormat="1" ht="16.5" customHeight="1">
      <c r="A170" s="39"/>
      <c r="B170" s="40"/>
      <c r="C170" s="256" t="s">
        <v>324</v>
      </c>
      <c r="D170" s="256" t="s">
        <v>316</v>
      </c>
      <c r="E170" s="257" t="s">
        <v>882</v>
      </c>
      <c r="F170" s="258" t="s">
        <v>883</v>
      </c>
      <c r="G170" s="259" t="s">
        <v>255</v>
      </c>
      <c r="H170" s="260">
        <v>15</v>
      </c>
      <c r="I170" s="261"/>
      <c r="J170" s="262">
        <f>ROUND(I170*H170,2)</f>
        <v>0</v>
      </c>
      <c r="K170" s="258" t="s">
        <v>319</v>
      </c>
      <c r="L170" s="263"/>
      <c r="M170" s="264" t="s">
        <v>19</v>
      </c>
      <c r="N170" s="265"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154</v>
      </c>
      <c r="AT170" s="216" t="s">
        <v>316</v>
      </c>
      <c r="AU170" s="216" t="s">
        <v>80</v>
      </c>
      <c r="AY170" s="18" t="s">
        <v>134</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142</v>
      </c>
      <c r="BM170" s="216" t="s">
        <v>327</v>
      </c>
    </row>
    <row r="171" s="2" customFormat="1">
      <c r="A171" s="39"/>
      <c r="B171" s="40"/>
      <c r="C171" s="41"/>
      <c r="D171" s="218" t="s">
        <v>143</v>
      </c>
      <c r="E171" s="41"/>
      <c r="F171" s="219" t="s">
        <v>883</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143</v>
      </c>
      <c r="AU171" s="18" t="s">
        <v>80</v>
      </c>
    </row>
    <row r="172" s="2" customFormat="1" ht="16.5" customHeight="1">
      <c r="A172" s="39"/>
      <c r="B172" s="40"/>
      <c r="C172" s="256" t="s">
        <v>234</v>
      </c>
      <c r="D172" s="256" t="s">
        <v>316</v>
      </c>
      <c r="E172" s="257" t="s">
        <v>884</v>
      </c>
      <c r="F172" s="258" t="s">
        <v>885</v>
      </c>
      <c r="G172" s="259" t="s">
        <v>255</v>
      </c>
      <c r="H172" s="260">
        <v>50</v>
      </c>
      <c r="I172" s="261"/>
      <c r="J172" s="262">
        <f>ROUND(I172*H172,2)</f>
        <v>0</v>
      </c>
      <c r="K172" s="258" t="s">
        <v>319</v>
      </c>
      <c r="L172" s="263"/>
      <c r="M172" s="264" t="s">
        <v>19</v>
      </c>
      <c r="N172" s="265"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154</v>
      </c>
      <c r="AT172" s="216" t="s">
        <v>316</v>
      </c>
      <c r="AU172" s="216" t="s">
        <v>80</v>
      </c>
      <c r="AY172" s="18" t="s">
        <v>134</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142</v>
      </c>
      <c r="BM172" s="216" t="s">
        <v>330</v>
      </c>
    </row>
    <row r="173" s="2" customFormat="1">
      <c r="A173" s="39"/>
      <c r="B173" s="40"/>
      <c r="C173" s="41"/>
      <c r="D173" s="218" t="s">
        <v>143</v>
      </c>
      <c r="E173" s="41"/>
      <c r="F173" s="219" t="s">
        <v>885</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143</v>
      </c>
      <c r="AU173" s="18" t="s">
        <v>80</v>
      </c>
    </row>
    <row r="174" s="2" customFormat="1" ht="16.5" customHeight="1">
      <c r="A174" s="39"/>
      <c r="B174" s="40"/>
      <c r="C174" s="256" t="s">
        <v>331</v>
      </c>
      <c r="D174" s="256" t="s">
        <v>316</v>
      </c>
      <c r="E174" s="257" t="s">
        <v>886</v>
      </c>
      <c r="F174" s="258" t="s">
        <v>887</v>
      </c>
      <c r="G174" s="259" t="s">
        <v>255</v>
      </c>
      <c r="H174" s="260">
        <v>150</v>
      </c>
      <c r="I174" s="261"/>
      <c r="J174" s="262">
        <f>ROUND(I174*H174,2)</f>
        <v>0</v>
      </c>
      <c r="K174" s="258" t="s">
        <v>319</v>
      </c>
      <c r="L174" s="263"/>
      <c r="M174" s="264" t="s">
        <v>19</v>
      </c>
      <c r="N174" s="265"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154</v>
      </c>
      <c r="AT174" s="216" t="s">
        <v>316</v>
      </c>
      <c r="AU174" s="216" t="s">
        <v>80</v>
      </c>
      <c r="AY174" s="18" t="s">
        <v>134</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142</v>
      </c>
      <c r="BM174" s="216" t="s">
        <v>334</v>
      </c>
    </row>
    <row r="175" s="2" customFormat="1">
      <c r="A175" s="39"/>
      <c r="B175" s="40"/>
      <c r="C175" s="41"/>
      <c r="D175" s="218" t="s">
        <v>143</v>
      </c>
      <c r="E175" s="41"/>
      <c r="F175" s="219" t="s">
        <v>887</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143</v>
      </c>
      <c r="AU175" s="18" t="s">
        <v>80</v>
      </c>
    </row>
    <row r="176" s="2" customFormat="1" ht="16.5" customHeight="1">
      <c r="A176" s="39"/>
      <c r="B176" s="40"/>
      <c r="C176" s="256" t="s">
        <v>238</v>
      </c>
      <c r="D176" s="256" t="s">
        <v>316</v>
      </c>
      <c r="E176" s="257" t="s">
        <v>888</v>
      </c>
      <c r="F176" s="258" t="s">
        <v>889</v>
      </c>
      <c r="G176" s="259" t="s">
        <v>255</v>
      </c>
      <c r="H176" s="260">
        <v>15</v>
      </c>
      <c r="I176" s="261"/>
      <c r="J176" s="262">
        <f>ROUND(I176*H176,2)</f>
        <v>0</v>
      </c>
      <c r="K176" s="258" t="s">
        <v>319</v>
      </c>
      <c r="L176" s="263"/>
      <c r="M176" s="264" t="s">
        <v>19</v>
      </c>
      <c r="N176" s="265"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154</v>
      </c>
      <c r="AT176" s="216" t="s">
        <v>316</v>
      </c>
      <c r="AU176" s="216" t="s">
        <v>80</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142</v>
      </c>
      <c r="BM176" s="216" t="s">
        <v>337</v>
      </c>
    </row>
    <row r="177" s="2" customFormat="1">
      <c r="A177" s="39"/>
      <c r="B177" s="40"/>
      <c r="C177" s="41"/>
      <c r="D177" s="218" t="s">
        <v>143</v>
      </c>
      <c r="E177" s="41"/>
      <c r="F177" s="219" t="s">
        <v>889</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80</v>
      </c>
    </row>
    <row r="178" s="2" customFormat="1" ht="16.5" customHeight="1">
      <c r="A178" s="39"/>
      <c r="B178" s="40"/>
      <c r="C178" s="256" t="s">
        <v>338</v>
      </c>
      <c r="D178" s="256" t="s">
        <v>316</v>
      </c>
      <c r="E178" s="257" t="s">
        <v>890</v>
      </c>
      <c r="F178" s="258" t="s">
        <v>891</v>
      </c>
      <c r="G178" s="259" t="s">
        <v>255</v>
      </c>
      <c r="H178" s="260">
        <v>15</v>
      </c>
      <c r="I178" s="261"/>
      <c r="J178" s="262">
        <f>ROUND(I178*H178,2)</f>
        <v>0</v>
      </c>
      <c r="K178" s="258" t="s">
        <v>319</v>
      </c>
      <c r="L178" s="263"/>
      <c r="M178" s="264" t="s">
        <v>19</v>
      </c>
      <c r="N178" s="265"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154</v>
      </c>
      <c r="AT178" s="216" t="s">
        <v>316</v>
      </c>
      <c r="AU178" s="216" t="s">
        <v>80</v>
      </c>
      <c r="AY178" s="18" t="s">
        <v>134</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142</v>
      </c>
      <c r="BM178" s="216" t="s">
        <v>341</v>
      </c>
    </row>
    <row r="179" s="2" customFormat="1">
      <c r="A179" s="39"/>
      <c r="B179" s="40"/>
      <c r="C179" s="41"/>
      <c r="D179" s="218" t="s">
        <v>143</v>
      </c>
      <c r="E179" s="41"/>
      <c r="F179" s="219" t="s">
        <v>891</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143</v>
      </c>
      <c r="AU179" s="18" t="s">
        <v>80</v>
      </c>
    </row>
    <row r="180" s="2" customFormat="1" ht="16.5" customHeight="1">
      <c r="A180" s="39"/>
      <c r="B180" s="40"/>
      <c r="C180" s="256" t="s">
        <v>242</v>
      </c>
      <c r="D180" s="256" t="s">
        <v>316</v>
      </c>
      <c r="E180" s="257" t="s">
        <v>892</v>
      </c>
      <c r="F180" s="258" t="s">
        <v>893</v>
      </c>
      <c r="G180" s="259" t="s">
        <v>255</v>
      </c>
      <c r="H180" s="260">
        <v>55</v>
      </c>
      <c r="I180" s="261"/>
      <c r="J180" s="262">
        <f>ROUND(I180*H180,2)</f>
        <v>0</v>
      </c>
      <c r="K180" s="258" t="s">
        <v>319</v>
      </c>
      <c r="L180" s="263"/>
      <c r="M180" s="264" t="s">
        <v>19</v>
      </c>
      <c r="N180" s="265"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154</v>
      </c>
      <c r="AT180" s="216" t="s">
        <v>316</v>
      </c>
      <c r="AU180" s="216" t="s">
        <v>80</v>
      </c>
      <c r="AY180" s="18" t="s">
        <v>134</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142</v>
      </c>
      <c r="BM180" s="216" t="s">
        <v>344</v>
      </c>
    </row>
    <row r="181" s="2" customFormat="1">
      <c r="A181" s="39"/>
      <c r="B181" s="40"/>
      <c r="C181" s="41"/>
      <c r="D181" s="218" t="s">
        <v>143</v>
      </c>
      <c r="E181" s="41"/>
      <c r="F181" s="219" t="s">
        <v>893</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143</v>
      </c>
      <c r="AU181" s="18" t="s">
        <v>80</v>
      </c>
    </row>
    <row r="182" s="2" customFormat="1" ht="16.5" customHeight="1">
      <c r="A182" s="39"/>
      <c r="B182" s="40"/>
      <c r="C182" s="256" t="s">
        <v>346</v>
      </c>
      <c r="D182" s="256" t="s">
        <v>316</v>
      </c>
      <c r="E182" s="257" t="s">
        <v>894</v>
      </c>
      <c r="F182" s="258" t="s">
        <v>895</v>
      </c>
      <c r="G182" s="259" t="s">
        <v>255</v>
      </c>
      <c r="H182" s="260">
        <v>80</v>
      </c>
      <c r="I182" s="261"/>
      <c r="J182" s="262">
        <f>ROUND(I182*H182,2)</f>
        <v>0</v>
      </c>
      <c r="K182" s="258" t="s">
        <v>319</v>
      </c>
      <c r="L182" s="263"/>
      <c r="M182" s="264" t="s">
        <v>19</v>
      </c>
      <c r="N182" s="26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154</v>
      </c>
      <c r="AT182" s="216" t="s">
        <v>316</v>
      </c>
      <c r="AU182" s="216" t="s">
        <v>80</v>
      </c>
      <c r="AY182" s="18" t="s">
        <v>134</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142</v>
      </c>
      <c r="BM182" s="216" t="s">
        <v>349</v>
      </c>
    </row>
    <row r="183" s="2" customFormat="1">
      <c r="A183" s="39"/>
      <c r="B183" s="40"/>
      <c r="C183" s="41"/>
      <c r="D183" s="218" t="s">
        <v>143</v>
      </c>
      <c r="E183" s="41"/>
      <c r="F183" s="219" t="s">
        <v>895</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143</v>
      </c>
      <c r="AU183" s="18" t="s">
        <v>80</v>
      </c>
    </row>
    <row r="184" s="2" customFormat="1" ht="16.5" customHeight="1">
      <c r="A184" s="39"/>
      <c r="B184" s="40"/>
      <c r="C184" s="256" t="s">
        <v>252</v>
      </c>
      <c r="D184" s="256" t="s">
        <v>316</v>
      </c>
      <c r="E184" s="257" t="s">
        <v>896</v>
      </c>
      <c r="F184" s="258" t="s">
        <v>897</v>
      </c>
      <c r="G184" s="259" t="s">
        <v>255</v>
      </c>
      <c r="H184" s="260">
        <v>45</v>
      </c>
      <c r="I184" s="261"/>
      <c r="J184" s="262">
        <f>ROUND(I184*H184,2)</f>
        <v>0</v>
      </c>
      <c r="K184" s="258" t="s">
        <v>319</v>
      </c>
      <c r="L184" s="263"/>
      <c r="M184" s="264" t="s">
        <v>19</v>
      </c>
      <c r="N184" s="265"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154</v>
      </c>
      <c r="AT184" s="216" t="s">
        <v>316</v>
      </c>
      <c r="AU184" s="216" t="s">
        <v>80</v>
      </c>
      <c r="AY184" s="18" t="s">
        <v>134</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142</v>
      </c>
      <c r="BM184" s="216" t="s">
        <v>352</v>
      </c>
    </row>
    <row r="185" s="2" customFormat="1">
      <c r="A185" s="39"/>
      <c r="B185" s="40"/>
      <c r="C185" s="41"/>
      <c r="D185" s="218" t="s">
        <v>143</v>
      </c>
      <c r="E185" s="41"/>
      <c r="F185" s="219" t="s">
        <v>897</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143</v>
      </c>
      <c r="AU185" s="18" t="s">
        <v>80</v>
      </c>
    </row>
    <row r="186" s="2" customFormat="1" ht="16.5" customHeight="1">
      <c r="A186" s="39"/>
      <c r="B186" s="40"/>
      <c r="C186" s="256" t="s">
        <v>354</v>
      </c>
      <c r="D186" s="256" t="s">
        <v>316</v>
      </c>
      <c r="E186" s="257" t="s">
        <v>898</v>
      </c>
      <c r="F186" s="258" t="s">
        <v>899</v>
      </c>
      <c r="G186" s="259" t="s">
        <v>255</v>
      </c>
      <c r="H186" s="260">
        <v>60</v>
      </c>
      <c r="I186" s="261"/>
      <c r="J186" s="262">
        <f>ROUND(I186*H186,2)</f>
        <v>0</v>
      </c>
      <c r="K186" s="258" t="s">
        <v>319</v>
      </c>
      <c r="L186" s="263"/>
      <c r="M186" s="264" t="s">
        <v>19</v>
      </c>
      <c r="N186" s="265"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154</v>
      </c>
      <c r="AT186" s="216" t="s">
        <v>316</v>
      </c>
      <c r="AU186" s="216" t="s">
        <v>80</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142</v>
      </c>
      <c r="BM186" s="216" t="s">
        <v>357</v>
      </c>
    </row>
    <row r="187" s="2" customFormat="1">
      <c r="A187" s="39"/>
      <c r="B187" s="40"/>
      <c r="C187" s="41"/>
      <c r="D187" s="218" t="s">
        <v>143</v>
      </c>
      <c r="E187" s="41"/>
      <c r="F187" s="219" t="s">
        <v>899</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80</v>
      </c>
    </row>
    <row r="188" s="2" customFormat="1" ht="16.5" customHeight="1">
      <c r="A188" s="39"/>
      <c r="B188" s="40"/>
      <c r="C188" s="256" t="s">
        <v>256</v>
      </c>
      <c r="D188" s="256" t="s">
        <v>316</v>
      </c>
      <c r="E188" s="257" t="s">
        <v>900</v>
      </c>
      <c r="F188" s="258" t="s">
        <v>901</v>
      </c>
      <c r="G188" s="259" t="s">
        <v>255</v>
      </c>
      <c r="H188" s="260">
        <v>15</v>
      </c>
      <c r="I188" s="261"/>
      <c r="J188" s="262">
        <f>ROUND(I188*H188,2)</f>
        <v>0</v>
      </c>
      <c r="K188" s="258" t="s">
        <v>319</v>
      </c>
      <c r="L188" s="263"/>
      <c r="M188" s="264" t="s">
        <v>19</v>
      </c>
      <c r="N188" s="265"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154</v>
      </c>
      <c r="AT188" s="216" t="s">
        <v>316</v>
      </c>
      <c r="AU188" s="216" t="s">
        <v>80</v>
      </c>
      <c r="AY188" s="18" t="s">
        <v>134</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142</v>
      </c>
      <c r="BM188" s="216" t="s">
        <v>363</v>
      </c>
    </row>
    <row r="189" s="2" customFormat="1">
      <c r="A189" s="39"/>
      <c r="B189" s="40"/>
      <c r="C189" s="41"/>
      <c r="D189" s="218" t="s">
        <v>143</v>
      </c>
      <c r="E189" s="41"/>
      <c r="F189" s="219" t="s">
        <v>901</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143</v>
      </c>
      <c r="AU189" s="18" t="s">
        <v>80</v>
      </c>
    </row>
    <row r="190" s="2" customFormat="1" ht="16.5" customHeight="1">
      <c r="A190" s="39"/>
      <c r="B190" s="40"/>
      <c r="C190" s="256" t="s">
        <v>364</v>
      </c>
      <c r="D190" s="256" t="s">
        <v>316</v>
      </c>
      <c r="E190" s="257" t="s">
        <v>902</v>
      </c>
      <c r="F190" s="258" t="s">
        <v>903</v>
      </c>
      <c r="G190" s="259" t="s">
        <v>255</v>
      </c>
      <c r="H190" s="260">
        <v>220</v>
      </c>
      <c r="I190" s="261"/>
      <c r="J190" s="262">
        <f>ROUND(I190*H190,2)</f>
        <v>0</v>
      </c>
      <c r="K190" s="258" t="s">
        <v>319</v>
      </c>
      <c r="L190" s="263"/>
      <c r="M190" s="264" t="s">
        <v>19</v>
      </c>
      <c r="N190" s="265"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154</v>
      </c>
      <c r="AT190" s="216" t="s">
        <v>316</v>
      </c>
      <c r="AU190" s="216" t="s">
        <v>80</v>
      </c>
      <c r="AY190" s="18" t="s">
        <v>134</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142</v>
      </c>
      <c r="BM190" s="216" t="s">
        <v>367</v>
      </c>
    </row>
    <row r="191" s="2" customFormat="1">
      <c r="A191" s="39"/>
      <c r="B191" s="40"/>
      <c r="C191" s="41"/>
      <c r="D191" s="218" t="s">
        <v>143</v>
      </c>
      <c r="E191" s="41"/>
      <c r="F191" s="219" t="s">
        <v>903</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143</v>
      </c>
      <c r="AU191" s="18" t="s">
        <v>80</v>
      </c>
    </row>
    <row r="192" s="2" customFormat="1" ht="16.5" customHeight="1">
      <c r="A192" s="39"/>
      <c r="B192" s="40"/>
      <c r="C192" s="256" t="s">
        <v>261</v>
      </c>
      <c r="D192" s="256" t="s">
        <v>316</v>
      </c>
      <c r="E192" s="257" t="s">
        <v>904</v>
      </c>
      <c r="F192" s="258" t="s">
        <v>905</v>
      </c>
      <c r="G192" s="259" t="s">
        <v>255</v>
      </c>
      <c r="H192" s="260">
        <v>220</v>
      </c>
      <c r="I192" s="261"/>
      <c r="J192" s="262">
        <f>ROUND(I192*H192,2)</f>
        <v>0</v>
      </c>
      <c r="K192" s="258" t="s">
        <v>319</v>
      </c>
      <c r="L192" s="263"/>
      <c r="M192" s="264" t="s">
        <v>19</v>
      </c>
      <c r="N192" s="265"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154</v>
      </c>
      <c r="AT192" s="216" t="s">
        <v>316</v>
      </c>
      <c r="AU192" s="216" t="s">
        <v>80</v>
      </c>
      <c r="AY192" s="18" t="s">
        <v>134</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142</v>
      </c>
      <c r="BM192" s="216" t="s">
        <v>372</v>
      </c>
    </row>
    <row r="193" s="2" customFormat="1">
      <c r="A193" s="39"/>
      <c r="B193" s="40"/>
      <c r="C193" s="41"/>
      <c r="D193" s="218" t="s">
        <v>143</v>
      </c>
      <c r="E193" s="41"/>
      <c r="F193" s="219" t="s">
        <v>905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143</v>
      </c>
      <c r="AU193" s="18" t="s">
        <v>80</v>
      </c>
    </row>
    <row r="194" s="2" customFormat="1">
      <c r="A194" s="39"/>
      <c r="B194" s="40"/>
      <c r="C194" s="41"/>
      <c r="D194" s="218" t="s">
        <v>803</v>
      </c>
      <c r="E194" s="41"/>
      <c r="F194" s="223" t="s">
        <v>877</v>
      </c>
      <c r="G194" s="41"/>
      <c r="H194" s="41"/>
      <c r="I194" s="220"/>
      <c r="J194" s="41"/>
      <c r="K194" s="41"/>
      <c r="L194" s="45"/>
      <c r="M194" s="266"/>
      <c r="N194" s="267"/>
      <c r="O194" s="268"/>
      <c r="P194" s="268"/>
      <c r="Q194" s="268"/>
      <c r="R194" s="268"/>
      <c r="S194" s="268"/>
      <c r="T194" s="269"/>
      <c r="U194" s="39"/>
      <c r="V194" s="39"/>
      <c r="W194" s="39"/>
      <c r="X194" s="39"/>
      <c r="Y194" s="39"/>
      <c r="Z194" s="39"/>
      <c r="AA194" s="39"/>
      <c r="AB194" s="39"/>
      <c r="AC194" s="39"/>
      <c r="AD194" s="39"/>
      <c r="AE194" s="39"/>
      <c r="AT194" s="18" t="s">
        <v>803</v>
      </c>
      <c r="AU194" s="18" t="s">
        <v>80</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aGWjw5DOKitq7VZJVgMbfMFEalelhQ57ZmD0qVwnB26fNGtjtxV4Gzc3lingA5aYYIH4aOjsR7JOCsRKSWBvjA==" hashValue="pXrCcDtW6NVcVVLslsmB4qugriau2vMzjiLXAtEMfM3uKrx5WNij4RwVlfelYlweQw19BWt0llGJSYXdEBxwIg==" algorithmName="SHA-512" password="CB6D"/>
  <autoFilter ref="C83:K19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906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ROUND((SUM(BE82:BE109)),  2)</f>
        <v>0</v>
      </c>
      <c r="G33" s="39"/>
      <c r="H33" s="39"/>
      <c r="I33" s="149">
        <v>0.20999999999999999</v>
      </c>
      <c r="J33" s="148">
        <f>ROUND(((SUM(BE82:BE109))*I33),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ROUND((SUM(BF82:BF109)),  2)</f>
        <v>0</v>
      </c>
      <c r="G34" s="39"/>
      <c r="H34" s="39"/>
      <c r="I34" s="149">
        <v>0.14999999999999999</v>
      </c>
      <c r="J34" s="148">
        <f>ROUND(((SUM(BF82:BF109))*I34),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ROUND((SUM(BG82:BG109)),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ROUND((SUM(BH82:BH109)),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ROUND((SUM(BI82:BI109)),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07.1-d - AV technika + silnoproud + slaboproud</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907</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908</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909</v>
      </c>
      <c r="E62" s="175"/>
      <c r="F62" s="175"/>
      <c r="G62" s="175"/>
      <c r="H62" s="175"/>
      <c r="I62" s="175"/>
      <c r="J62" s="176">
        <f>J103</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Březenecká 4679, Chomutov-m 1.1</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07.1-d - AV technika + silnoproud + slaboproud</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120</v>
      </c>
      <c r="D81" s="181" t="s">
        <v>57</v>
      </c>
      <c r="E81" s="181" t="s">
        <v>53</v>
      </c>
      <c r="F81" s="181" t="s">
        <v>54</v>
      </c>
      <c r="G81" s="181" t="s">
        <v>121</v>
      </c>
      <c r="H81" s="181" t="s">
        <v>122</v>
      </c>
      <c r="I81" s="181" t="s">
        <v>123</v>
      </c>
      <c r="J81" s="181" t="s">
        <v>100</v>
      </c>
      <c r="K81" s="182" t="s">
        <v>124</v>
      </c>
      <c r="L81" s="183"/>
      <c r="M81" s="93" t="s">
        <v>19</v>
      </c>
      <c r="N81" s="94" t="s">
        <v>42</v>
      </c>
      <c r="O81" s="94" t="s">
        <v>125</v>
      </c>
      <c r="P81" s="94" t="s">
        <v>126</v>
      </c>
      <c r="Q81" s="94" t="s">
        <v>127</v>
      </c>
      <c r="R81" s="94" t="s">
        <v>128</v>
      </c>
      <c r="S81" s="94" t="s">
        <v>129</v>
      </c>
      <c r="T81" s="95" t="s">
        <v>130</v>
      </c>
      <c r="U81" s="178"/>
      <c r="V81" s="178"/>
      <c r="W81" s="178"/>
      <c r="X81" s="178"/>
      <c r="Y81" s="178"/>
      <c r="Z81" s="178"/>
      <c r="AA81" s="178"/>
      <c r="AB81" s="178"/>
      <c r="AC81" s="178"/>
      <c r="AD81" s="178"/>
      <c r="AE81" s="178"/>
    </row>
    <row r="82" s="2" customFormat="1" ht="22.8" customHeight="1">
      <c r="A82" s="39"/>
      <c r="B82" s="40"/>
      <c r="C82" s="100" t="s">
        <v>131</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101</v>
      </c>
      <c r="BK82" s="188">
        <f>BK83</f>
        <v>0</v>
      </c>
    </row>
    <row r="83" s="12" customFormat="1" ht="25.92" customHeight="1">
      <c r="A83" s="12"/>
      <c r="B83" s="189"/>
      <c r="C83" s="190"/>
      <c r="D83" s="191" t="s">
        <v>71</v>
      </c>
      <c r="E83" s="192" t="s">
        <v>910</v>
      </c>
      <c r="F83" s="192" t="s">
        <v>911</v>
      </c>
      <c r="G83" s="190"/>
      <c r="H83" s="190"/>
      <c r="I83" s="193"/>
      <c r="J83" s="194">
        <f>BK83</f>
        <v>0</v>
      </c>
      <c r="K83" s="190"/>
      <c r="L83" s="195"/>
      <c r="M83" s="196"/>
      <c r="N83" s="197"/>
      <c r="O83" s="197"/>
      <c r="P83" s="198">
        <f>P84+P103</f>
        <v>0</v>
      </c>
      <c r="Q83" s="197"/>
      <c r="R83" s="198">
        <f>R84+R103</f>
        <v>0</v>
      </c>
      <c r="S83" s="197"/>
      <c r="T83" s="199">
        <f>T84+T103</f>
        <v>0</v>
      </c>
      <c r="U83" s="12"/>
      <c r="V83" s="12"/>
      <c r="W83" s="12"/>
      <c r="X83" s="12"/>
      <c r="Y83" s="12"/>
      <c r="Z83" s="12"/>
      <c r="AA83" s="12"/>
      <c r="AB83" s="12"/>
      <c r="AC83" s="12"/>
      <c r="AD83" s="12"/>
      <c r="AE83" s="12"/>
      <c r="AR83" s="200" t="s">
        <v>80</v>
      </c>
      <c r="AT83" s="201" t="s">
        <v>71</v>
      </c>
      <c r="AU83" s="201" t="s">
        <v>72</v>
      </c>
      <c r="AY83" s="200" t="s">
        <v>134</v>
      </c>
      <c r="BK83" s="202">
        <f>BK84+BK103</f>
        <v>0</v>
      </c>
    </row>
    <row r="84" s="12" customFormat="1" ht="22.8" customHeight="1">
      <c r="A84" s="12"/>
      <c r="B84" s="189"/>
      <c r="C84" s="190"/>
      <c r="D84" s="191" t="s">
        <v>71</v>
      </c>
      <c r="E84" s="203" t="s">
        <v>694</v>
      </c>
      <c r="F84" s="203" t="s">
        <v>912</v>
      </c>
      <c r="G84" s="190"/>
      <c r="H84" s="190"/>
      <c r="I84" s="193"/>
      <c r="J84" s="204">
        <f>BK84</f>
        <v>0</v>
      </c>
      <c r="K84" s="190"/>
      <c r="L84" s="195"/>
      <c r="M84" s="196"/>
      <c r="N84" s="197"/>
      <c r="O84" s="197"/>
      <c r="P84" s="198">
        <f>SUM(P85:P102)</f>
        <v>0</v>
      </c>
      <c r="Q84" s="197"/>
      <c r="R84" s="198">
        <f>SUM(R85:R102)</f>
        <v>0</v>
      </c>
      <c r="S84" s="197"/>
      <c r="T84" s="199">
        <f>SUM(T85:T102)</f>
        <v>0</v>
      </c>
      <c r="U84" s="12"/>
      <c r="V84" s="12"/>
      <c r="W84" s="12"/>
      <c r="X84" s="12"/>
      <c r="Y84" s="12"/>
      <c r="Z84" s="12"/>
      <c r="AA84" s="12"/>
      <c r="AB84" s="12"/>
      <c r="AC84" s="12"/>
      <c r="AD84" s="12"/>
      <c r="AE84" s="12"/>
      <c r="AR84" s="200" t="s">
        <v>82</v>
      </c>
      <c r="AT84" s="201" t="s">
        <v>71</v>
      </c>
      <c r="AU84" s="201" t="s">
        <v>80</v>
      </c>
      <c r="AY84" s="200" t="s">
        <v>134</v>
      </c>
      <c r="BK84" s="202">
        <f>SUM(BK85:BK102)</f>
        <v>0</v>
      </c>
    </row>
    <row r="85" s="2" customFormat="1" ht="21.75" customHeight="1">
      <c r="A85" s="39"/>
      <c r="B85" s="40"/>
      <c r="C85" s="205" t="s">
        <v>80</v>
      </c>
      <c r="D85" s="205" t="s">
        <v>137</v>
      </c>
      <c r="E85" s="206" t="s">
        <v>913</v>
      </c>
      <c r="F85" s="207" t="s">
        <v>914</v>
      </c>
      <c r="G85" s="208" t="s">
        <v>255</v>
      </c>
      <c r="H85" s="209">
        <v>120</v>
      </c>
      <c r="I85" s="210"/>
      <c r="J85" s="211">
        <f>ROUND(I85*H85,2)</f>
        <v>0</v>
      </c>
      <c r="K85" s="207" t="s">
        <v>141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175</v>
      </c>
      <c r="AT85" s="216" t="s">
        <v>137</v>
      </c>
      <c r="AU85" s="216" t="s">
        <v>82</v>
      </c>
      <c r="AY85" s="18" t="s">
        <v>134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175</v>
      </c>
      <c r="BM85" s="216" t="s">
        <v>82</v>
      </c>
    </row>
    <row r="86" s="2" customFormat="1">
      <c r="A86" s="39"/>
      <c r="B86" s="40"/>
      <c r="C86" s="41"/>
      <c r="D86" s="218" t="s">
        <v>143</v>
      </c>
      <c r="E86" s="41"/>
      <c r="F86" s="219" t="s">
        <v>914</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143</v>
      </c>
      <c r="AU86" s="18" t="s">
        <v>82</v>
      </c>
    </row>
    <row r="87" s="2" customFormat="1" ht="21.75" customHeight="1">
      <c r="A87" s="39"/>
      <c r="B87" s="40"/>
      <c r="C87" s="256" t="s">
        <v>82</v>
      </c>
      <c r="D87" s="256" t="s">
        <v>316</v>
      </c>
      <c r="E87" s="257" t="s">
        <v>915</v>
      </c>
      <c r="F87" s="258" t="s">
        <v>916</v>
      </c>
      <c r="G87" s="259" t="s">
        <v>255</v>
      </c>
      <c r="H87" s="260">
        <v>120</v>
      </c>
      <c r="I87" s="261"/>
      <c r="J87" s="262">
        <f>ROUND(I87*H87,2)</f>
        <v>0</v>
      </c>
      <c r="K87" s="258" t="s">
        <v>319</v>
      </c>
      <c r="L87" s="263"/>
      <c r="M87" s="264" t="s">
        <v>19</v>
      </c>
      <c r="N87" s="265"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212</v>
      </c>
      <c r="AT87" s="216" t="s">
        <v>316</v>
      </c>
      <c r="AU87" s="216" t="s">
        <v>82</v>
      </c>
      <c r="AY87" s="18" t="s">
        <v>134</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175</v>
      </c>
      <c r="BM87" s="216" t="s">
        <v>142</v>
      </c>
    </row>
    <row r="88" s="2" customFormat="1">
      <c r="A88" s="39"/>
      <c r="B88" s="40"/>
      <c r="C88" s="41"/>
      <c r="D88" s="218" t="s">
        <v>143</v>
      </c>
      <c r="E88" s="41"/>
      <c r="F88" s="219" t="s">
        <v>916</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143</v>
      </c>
      <c r="AU88" s="18" t="s">
        <v>82</v>
      </c>
    </row>
    <row r="89" s="2" customFormat="1" ht="21.75" customHeight="1">
      <c r="A89" s="39"/>
      <c r="B89" s="40"/>
      <c r="C89" s="205" t="s">
        <v>148</v>
      </c>
      <c r="D89" s="205" t="s">
        <v>137</v>
      </c>
      <c r="E89" s="206" t="s">
        <v>913</v>
      </c>
      <c r="F89" s="207" t="s">
        <v>914</v>
      </c>
      <c r="G89" s="208" t="s">
        <v>255</v>
      </c>
      <c r="H89" s="209">
        <v>120</v>
      </c>
      <c r="I89" s="210"/>
      <c r="J89" s="211">
        <f>ROUND(I89*H89,2)</f>
        <v>0</v>
      </c>
      <c r="K89" s="207" t="s">
        <v>141</v>
      </c>
      <c r="L89" s="45"/>
      <c r="M89" s="212" t="s">
        <v>19</v>
      </c>
      <c r="N89" s="213"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175</v>
      </c>
      <c r="AT89" s="216" t="s">
        <v>137</v>
      </c>
      <c r="AU89" s="216" t="s">
        <v>82</v>
      </c>
      <c r="AY89" s="18" t="s">
        <v>134</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175</v>
      </c>
      <c r="BM89" s="216" t="s">
        <v>135</v>
      </c>
    </row>
    <row r="90" s="2" customFormat="1">
      <c r="A90" s="39"/>
      <c r="B90" s="40"/>
      <c r="C90" s="41"/>
      <c r="D90" s="218" t="s">
        <v>143</v>
      </c>
      <c r="E90" s="41"/>
      <c r="F90" s="219" t="s">
        <v>914</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143</v>
      </c>
      <c r="AU90" s="18" t="s">
        <v>82</v>
      </c>
    </row>
    <row r="91" s="2" customFormat="1" ht="21.75" customHeight="1">
      <c r="A91" s="39"/>
      <c r="B91" s="40"/>
      <c r="C91" s="256" t="s">
        <v>142</v>
      </c>
      <c r="D91" s="256" t="s">
        <v>316</v>
      </c>
      <c r="E91" s="257" t="s">
        <v>917</v>
      </c>
      <c r="F91" s="258" t="s">
        <v>918</v>
      </c>
      <c r="G91" s="259" t="s">
        <v>255</v>
      </c>
      <c r="H91" s="260">
        <v>120</v>
      </c>
      <c r="I91" s="261"/>
      <c r="J91" s="262">
        <f>ROUND(I91*H91,2)</f>
        <v>0</v>
      </c>
      <c r="K91" s="258" t="s">
        <v>319</v>
      </c>
      <c r="L91" s="263"/>
      <c r="M91" s="264" t="s">
        <v>19</v>
      </c>
      <c r="N91" s="265"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212</v>
      </c>
      <c r="AT91" s="216" t="s">
        <v>316</v>
      </c>
      <c r="AU91" s="216" t="s">
        <v>82</v>
      </c>
      <c r="AY91" s="18" t="s">
        <v>134</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175</v>
      </c>
      <c r="BM91" s="216" t="s">
        <v>154</v>
      </c>
    </row>
    <row r="92" s="2" customFormat="1">
      <c r="A92" s="39"/>
      <c r="B92" s="40"/>
      <c r="C92" s="41"/>
      <c r="D92" s="218" t="s">
        <v>143</v>
      </c>
      <c r="E92" s="41"/>
      <c r="F92" s="219" t="s">
        <v>918</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143</v>
      </c>
      <c r="AU92" s="18" t="s">
        <v>82</v>
      </c>
    </row>
    <row r="93" s="2" customFormat="1" ht="21.75" customHeight="1">
      <c r="A93" s="39"/>
      <c r="B93" s="40"/>
      <c r="C93" s="205" t="s">
        <v>155</v>
      </c>
      <c r="D93" s="205" t="s">
        <v>137</v>
      </c>
      <c r="E93" s="206" t="s">
        <v>919</v>
      </c>
      <c r="F93" s="207" t="s">
        <v>920</v>
      </c>
      <c r="G93" s="208" t="s">
        <v>251</v>
      </c>
      <c r="H93" s="209">
        <v>28</v>
      </c>
      <c r="I93" s="210"/>
      <c r="J93" s="211">
        <f>ROUND(I93*H93,2)</f>
        <v>0</v>
      </c>
      <c r="K93" s="207" t="s">
        <v>319</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175</v>
      </c>
      <c r="AT93" s="216" t="s">
        <v>137</v>
      </c>
      <c r="AU93" s="216" t="s">
        <v>82</v>
      </c>
      <c r="AY93" s="18" t="s">
        <v>134</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175</v>
      </c>
      <c r="BM93" s="216" t="s">
        <v>158</v>
      </c>
    </row>
    <row r="94" s="2" customFormat="1">
      <c r="A94" s="39"/>
      <c r="B94" s="40"/>
      <c r="C94" s="41"/>
      <c r="D94" s="218" t="s">
        <v>143</v>
      </c>
      <c r="E94" s="41"/>
      <c r="F94" s="219" t="s">
        <v>920</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143</v>
      </c>
      <c r="AU94" s="18" t="s">
        <v>82</v>
      </c>
    </row>
    <row r="95" s="2" customFormat="1" ht="16.5" customHeight="1">
      <c r="A95" s="39"/>
      <c r="B95" s="40"/>
      <c r="C95" s="256" t="s">
        <v>135</v>
      </c>
      <c r="D95" s="256" t="s">
        <v>316</v>
      </c>
      <c r="E95" s="257" t="s">
        <v>921</v>
      </c>
      <c r="F95" s="258" t="s">
        <v>922</v>
      </c>
      <c r="G95" s="259" t="s">
        <v>251</v>
      </c>
      <c r="H95" s="260">
        <v>14</v>
      </c>
      <c r="I95" s="261"/>
      <c r="J95" s="262">
        <f>ROUND(I95*H95,2)</f>
        <v>0</v>
      </c>
      <c r="K95" s="258" t="s">
        <v>319</v>
      </c>
      <c r="L95" s="263"/>
      <c r="M95" s="264" t="s">
        <v>19</v>
      </c>
      <c r="N95" s="265"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212</v>
      </c>
      <c r="AT95" s="216" t="s">
        <v>316</v>
      </c>
      <c r="AU95" s="216" t="s">
        <v>82</v>
      </c>
      <c r="AY95" s="18" t="s">
        <v>134</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175</v>
      </c>
      <c r="BM95" s="216" t="s">
        <v>162</v>
      </c>
    </row>
    <row r="96" s="2" customFormat="1">
      <c r="A96" s="39"/>
      <c r="B96" s="40"/>
      <c r="C96" s="41"/>
      <c r="D96" s="218" t="s">
        <v>143</v>
      </c>
      <c r="E96" s="41"/>
      <c r="F96" s="219" t="s">
        <v>922</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143</v>
      </c>
      <c r="AU96" s="18" t="s">
        <v>82</v>
      </c>
    </row>
    <row r="97" s="2" customFormat="1" ht="16.5" customHeight="1">
      <c r="A97" s="39"/>
      <c r="B97" s="40"/>
      <c r="C97" s="256" t="s">
        <v>169</v>
      </c>
      <c r="D97" s="256" t="s">
        <v>316</v>
      </c>
      <c r="E97" s="257" t="s">
        <v>923</v>
      </c>
      <c r="F97" s="258" t="s">
        <v>924</v>
      </c>
      <c r="G97" s="259" t="s">
        <v>251</v>
      </c>
      <c r="H97" s="260">
        <v>14</v>
      </c>
      <c r="I97" s="261"/>
      <c r="J97" s="262">
        <f>ROUND(I97*H97,2)</f>
        <v>0</v>
      </c>
      <c r="K97" s="258" t="s">
        <v>319</v>
      </c>
      <c r="L97" s="263"/>
      <c r="M97" s="264" t="s">
        <v>19</v>
      </c>
      <c r="N97" s="265"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212</v>
      </c>
      <c r="AT97" s="216" t="s">
        <v>316</v>
      </c>
      <c r="AU97" s="216" t="s">
        <v>82</v>
      </c>
      <c r="AY97" s="18" t="s">
        <v>134</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175</v>
      </c>
      <c r="BM97" s="216" t="s">
        <v>172</v>
      </c>
    </row>
    <row r="98" s="2" customFormat="1">
      <c r="A98" s="39"/>
      <c r="B98" s="40"/>
      <c r="C98" s="41"/>
      <c r="D98" s="218" t="s">
        <v>143</v>
      </c>
      <c r="E98" s="41"/>
      <c r="F98" s="219" t="s">
        <v>924</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143</v>
      </c>
      <c r="AU98" s="18" t="s">
        <v>82</v>
      </c>
    </row>
    <row r="99" s="2" customFormat="1" ht="24.15" customHeight="1">
      <c r="A99" s="39"/>
      <c r="B99" s="40"/>
      <c r="C99" s="205" t="s">
        <v>154</v>
      </c>
      <c r="D99" s="205" t="s">
        <v>137</v>
      </c>
      <c r="E99" s="206" t="s">
        <v>925</v>
      </c>
      <c r="F99" s="207" t="s">
        <v>926</v>
      </c>
      <c r="G99" s="208" t="s">
        <v>255</v>
      </c>
      <c r="H99" s="209">
        <v>22</v>
      </c>
      <c r="I99" s="210"/>
      <c r="J99" s="211">
        <f>ROUND(I99*H99,2)</f>
        <v>0</v>
      </c>
      <c r="K99" s="207" t="s">
        <v>141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175</v>
      </c>
      <c r="AT99" s="216" t="s">
        <v>137</v>
      </c>
      <c r="AU99" s="216" t="s">
        <v>82</v>
      </c>
      <c r="AY99" s="18" t="s">
        <v>134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175</v>
      </c>
      <c r="BM99" s="216" t="s">
        <v>175</v>
      </c>
    </row>
    <row r="100" s="2" customFormat="1">
      <c r="A100" s="39"/>
      <c r="B100" s="40"/>
      <c r="C100" s="41"/>
      <c r="D100" s="218" t="s">
        <v>143</v>
      </c>
      <c r="E100" s="41"/>
      <c r="F100" s="219" t="s">
        <v>926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143</v>
      </c>
      <c r="AU100" s="18" t="s">
        <v>82</v>
      </c>
    </row>
    <row r="101" s="2" customFormat="1" ht="24.15" customHeight="1">
      <c r="A101" s="39"/>
      <c r="B101" s="40"/>
      <c r="C101" s="256" t="s">
        <v>176</v>
      </c>
      <c r="D101" s="256" t="s">
        <v>316</v>
      </c>
      <c r="E101" s="257" t="s">
        <v>927</v>
      </c>
      <c r="F101" s="258" t="s">
        <v>928</v>
      </c>
      <c r="G101" s="259" t="s">
        <v>255</v>
      </c>
      <c r="H101" s="260">
        <v>22</v>
      </c>
      <c r="I101" s="261"/>
      <c r="J101" s="262">
        <f>ROUND(I101*H101,2)</f>
        <v>0</v>
      </c>
      <c r="K101" s="258" t="s">
        <v>319</v>
      </c>
      <c r="L101" s="263"/>
      <c r="M101" s="264" t="s">
        <v>19</v>
      </c>
      <c r="N101" s="265"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212</v>
      </c>
      <c r="AT101" s="216" t="s">
        <v>316</v>
      </c>
      <c r="AU101" s="216" t="s">
        <v>82</v>
      </c>
      <c r="AY101" s="18" t="s">
        <v>134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175</v>
      </c>
      <c r="BM101" s="216" t="s">
        <v>179</v>
      </c>
    </row>
    <row r="102" s="2" customFormat="1">
      <c r="A102" s="39"/>
      <c r="B102" s="40"/>
      <c r="C102" s="41"/>
      <c r="D102" s="218" t="s">
        <v>143</v>
      </c>
      <c r="E102" s="41"/>
      <c r="F102" s="219" t="s">
        <v>928</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143</v>
      </c>
      <c r="AU102" s="18" t="s">
        <v>82</v>
      </c>
    </row>
    <row r="103" s="12" customFormat="1" ht="22.8" customHeight="1">
      <c r="A103" s="12"/>
      <c r="B103" s="189"/>
      <c r="C103" s="190"/>
      <c r="D103" s="191" t="s">
        <v>71</v>
      </c>
      <c r="E103" s="203" t="s">
        <v>878</v>
      </c>
      <c r="F103" s="203" t="s">
        <v>929</v>
      </c>
      <c r="G103" s="190"/>
      <c r="H103" s="190"/>
      <c r="I103" s="193"/>
      <c r="J103" s="204">
        <f>BK103</f>
        <v>0</v>
      </c>
      <c r="K103" s="190"/>
      <c r="L103" s="195"/>
      <c r="M103" s="196"/>
      <c r="N103" s="197"/>
      <c r="O103" s="197"/>
      <c r="P103" s="198">
        <f>SUM(P104:P109)</f>
        <v>0</v>
      </c>
      <c r="Q103" s="197"/>
      <c r="R103" s="198">
        <f>SUM(R104:R109)</f>
        <v>0</v>
      </c>
      <c r="S103" s="197"/>
      <c r="T103" s="199">
        <f>SUM(T104:T109)</f>
        <v>0</v>
      </c>
      <c r="U103" s="12"/>
      <c r="V103" s="12"/>
      <c r="W103" s="12"/>
      <c r="X103" s="12"/>
      <c r="Y103" s="12"/>
      <c r="Z103" s="12"/>
      <c r="AA103" s="12"/>
      <c r="AB103" s="12"/>
      <c r="AC103" s="12"/>
      <c r="AD103" s="12"/>
      <c r="AE103" s="12"/>
      <c r="AR103" s="200" t="s">
        <v>80</v>
      </c>
      <c r="AT103" s="201" t="s">
        <v>71</v>
      </c>
      <c r="AU103" s="201" t="s">
        <v>80</v>
      </c>
      <c r="AY103" s="200" t="s">
        <v>134</v>
      </c>
      <c r="BK103" s="202">
        <f>SUM(BK104:BK109)</f>
        <v>0</v>
      </c>
    </row>
    <row r="104" s="2" customFormat="1" ht="37.8" customHeight="1">
      <c r="A104" s="39"/>
      <c r="B104" s="40"/>
      <c r="C104" s="205" t="s">
        <v>158</v>
      </c>
      <c r="D104" s="205" t="s">
        <v>137</v>
      </c>
      <c r="E104" s="206" t="s">
        <v>930</v>
      </c>
      <c r="F104" s="207" t="s">
        <v>931</v>
      </c>
      <c r="G104" s="208" t="s">
        <v>251</v>
      </c>
      <c r="H104" s="209">
        <v>4</v>
      </c>
      <c r="I104" s="210"/>
      <c r="J104" s="211">
        <f>ROUND(I104*H104,2)</f>
        <v>0</v>
      </c>
      <c r="K104" s="207" t="s">
        <v>319</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142</v>
      </c>
      <c r="AT104" s="216" t="s">
        <v>137</v>
      </c>
      <c r="AU104" s="216" t="s">
        <v>82</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186</v>
      </c>
    </row>
    <row r="105" s="2" customFormat="1">
      <c r="A105" s="39"/>
      <c r="B105" s="40"/>
      <c r="C105" s="41"/>
      <c r="D105" s="218" t="s">
        <v>143</v>
      </c>
      <c r="E105" s="41"/>
      <c r="F105" s="219" t="s">
        <v>931</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82</v>
      </c>
    </row>
    <row r="106" s="2" customFormat="1" ht="24.15" customHeight="1">
      <c r="A106" s="39"/>
      <c r="B106" s="40"/>
      <c r="C106" s="205" t="s">
        <v>189</v>
      </c>
      <c r="D106" s="205" t="s">
        <v>137</v>
      </c>
      <c r="E106" s="206" t="s">
        <v>932</v>
      </c>
      <c r="F106" s="207" t="s">
        <v>933</v>
      </c>
      <c r="G106" s="208" t="s">
        <v>251</v>
      </c>
      <c r="H106" s="209">
        <v>4</v>
      </c>
      <c r="I106" s="210"/>
      <c r="J106" s="211">
        <f>ROUND(I106*H106,2)</f>
        <v>0</v>
      </c>
      <c r="K106" s="207" t="s">
        <v>319</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142</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192</v>
      </c>
    </row>
    <row r="107" s="2" customFormat="1">
      <c r="A107" s="39"/>
      <c r="B107" s="40"/>
      <c r="C107" s="41"/>
      <c r="D107" s="218" t="s">
        <v>143</v>
      </c>
      <c r="E107" s="41"/>
      <c r="F107" s="219" t="s">
        <v>933</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ht="16.5" customHeight="1">
      <c r="A108" s="39"/>
      <c r="B108" s="40"/>
      <c r="C108" s="205" t="s">
        <v>162</v>
      </c>
      <c r="D108" s="205" t="s">
        <v>137</v>
      </c>
      <c r="E108" s="206" t="s">
        <v>934</v>
      </c>
      <c r="F108" s="207" t="s">
        <v>935</v>
      </c>
      <c r="G108" s="208" t="s">
        <v>251</v>
      </c>
      <c r="H108" s="209">
        <v>4</v>
      </c>
      <c r="I108" s="210"/>
      <c r="J108" s="211">
        <f>ROUND(I108*H108,2)</f>
        <v>0</v>
      </c>
      <c r="K108" s="207" t="s">
        <v>319</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142</v>
      </c>
      <c r="AT108" s="216" t="s">
        <v>137</v>
      </c>
      <c r="AU108" s="216" t="s">
        <v>82</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142</v>
      </c>
      <c r="BM108" s="216" t="s">
        <v>196</v>
      </c>
    </row>
    <row r="109" s="2" customFormat="1">
      <c r="A109" s="39"/>
      <c r="B109" s="40"/>
      <c r="C109" s="41"/>
      <c r="D109" s="218" t="s">
        <v>143</v>
      </c>
      <c r="E109" s="41"/>
      <c r="F109" s="219" t="s">
        <v>935</v>
      </c>
      <c r="G109" s="41"/>
      <c r="H109" s="41"/>
      <c r="I109" s="220"/>
      <c r="J109" s="41"/>
      <c r="K109" s="41"/>
      <c r="L109" s="45"/>
      <c r="M109" s="266"/>
      <c r="N109" s="267"/>
      <c r="O109" s="268"/>
      <c r="P109" s="268"/>
      <c r="Q109" s="268"/>
      <c r="R109" s="268"/>
      <c r="S109" s="268"/>
      <c r="T109" s="269"/>
      <c r="U109" s="39"/>
      <c r="V109" s="39"/>
      <c r="W109" s="39"/>
      <c r="X109" s="39"/>
      <c r="Y109" s="39"/>
      <c r="Z109" s="39"/>
      <c r="AA109" s="39"/>
      <c r="AB109" s="39"/>
      <c r="AC109" s="39"/>
      <c r="AD109" s="39"/>
      <c r="AE109" s="39"/>
      <c r="AT109" s="18" t="s">
        <v>143</v>
      </c>
      <c r="AU109" s="18" t="s">
        <v>82</v>
      </c>
    </row>
    <row r="110" s="2" customFormat="1" ht="6.96" customHeight="1">
      <c r="A110" s="39"/>
      <c r="B110" s="60"/>
      <c r="C110" s="61"/>
      <c r="D110" s="61"/>
      <c r="E110" s="61"/>
      <c r="F110" s="61"/>
      <c r="G110" s="61"/>
      <c r="H110" s="61"/>
      <c r="I110" s="61"/>
      <c r="J110" s="61"/>
      <c r="K110" s="61"/>
      <c r="L110" s="45"/>
      <c r="M110" s="39"/>
      <c r="O110" s="39"/>
      <c r="P110" s="39"/>
      <c r="Q110" s="39"/>
      <c r="R110" s="39"/>
      <c r="S110" s="39"/>
      <c r="T110" s="39"/>
      <c r="U110" s="39"/>
      <c r="V110" s="39"/>
      <c r="W110" s="39"/>
      <c r="X110" s="39"/>
      <c r="Y110" s="39"/>
      <c r="Z110" s="39"/>
      <c r="AA110" s="39"/>
      <c r="AB110" s="39"/>
      <c r="AC110" s="39"/>
      <c r="AD110" s="39"/>
      <c r="AE110" s="39"/>
    </row>
  </sheetData>
  <sheetProtection sheet="1" autoFilter="0" formatColumns="0" formatRows="0" objects="1" scenarios="1" spinCount="100000" saltValue="eByDqbFLJZjNYmQz30/QdEO2ruIlzq5SYS22JrQpCNDkG0e4X6a5xPOBn1JWAnn1jsd0D8xS9t7f5UWHOvcy/g==" hashValue="Y5HjaAl/lLKrrdT+3TaJNIU7xw/CjNhkb/V7YDLsJolHW6nidOX30QDTBkNZnuyCQ5i+TbrYPHDd2Ejvwo3/pQ==" algorithmName="SHA-512" password="CB6D"/>
  <autoFilter ref="C81:K10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936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07.1-VRN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690</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937</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938</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Březenecká 4679, Chomutov-m 1.1</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07.1-VRN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120</v>
      </c>
      <c r="D81" s="181" t="s">
        <v>57</v>
      </c>
      <c r="E81" s="181" t="s">
        <v>53</v>
      </c>
      <c r="F81" s="181" t="s">
        <v>54</v>
      </c>
      <c r="G81" s="181" t="s">
        <v>121</v>
      </c>
      <c r="H81" s="181" t="s">
        <v>122</v>
      </c>
      <c r="I81" s="181" t="s">
        <v>123</v>
      </c>
      <c r="J81" s="181" t="s">
        <v>100</v>
      </c>
      <c r="K81" s="182" t="s">
        <v>124</v>
      </c>
      <c r="L81" s="183"/>
      <c r="M81" s="93" t="s">
        <v>19</v>
      </c>
      <c r="N81" s="94" t="s">
        <v>42</v>
      </c>
      <c r="O81" s="94" t="s">
        <v>125</v>
      </c>
      <c r="P81" s="94" t="s">
        <v>126</v>
      </c>
      <c r="Q81" s="94" t="s">
        <v>127</v>
      </c>
      <c r="R81" s="94" t="s">
        <v>128</v>
      </c>
      <c r="S81" s="94" t="s">
        <v>129</v>
      </c>
      <c r="T81" s="95" t="s">
        <v>130</v>
      </c>
      <c r="U81" s="178"/>
      <c r="V81" s="178"/>
      <c r="W81" s="178"/>
      <c r="X81" s="178"/>
      <c r="Y81" s="178"/>
      <c r="Z81" s="178"/>
      <c r="AA81" s="178"/>
      <c r="AB81" s="178"/>
      <c r="AC81" s="178"/>
      <c r="AD81" s="178"/>
      <c r="AE81" s="178"/>
    </row>
    <row r="82" s="2" customFormat="1" ht="22.8" customHeight="1">
      <c r="A82" s="39"/>
      <c r="B82" s="40"/>
      <c r="C82" s="100" t="s">
        <v>131</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101</v>
      </c>
      <c r="BK82" s="188">
        <f>BK83</f>
        <v>0</v>
      </c>
    </row>
    <row r="83" s="12" customFormat="1" ht="25.92" customHeight="1">
      <c r="A83" s="12"/>
      <c r="B83" s="189"/>
      <c r="C83" s="190"/>
      <c r="D83" s="191" t="s">
        <v>71</v>
      </c>
      <c r="E83" s="192" t="s">
        <v>93</v>
      </c>
      <c r="F83" s="192" t="s">
        <v>773</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155</v>
      </c>
      <c r="AT83" s="201" t="s">
        <v>71</v>
      </c>
      <c r="AU83" s="201" t="s">
        <v>72</v>
      </c>
      <c r="AY83" s="200" t="s">
        <v>134</v>
      </c>
      <c r="BK83" s="202">
        <f>BK84+BK87</f>
        <v>0</v>
      </c>
    </row>
    <row r="84" s="12" customFormat="1" ht="22.8" customHeight="1">
      <c r="A84" s="12"/>
      <c r="B84" s="189"/>
      <c r="C84" s="190"/>
      <c r="D84" s="191" t="s">
        <v>71</v>
      </c>
      <c r="E84" s="203" t="s">
        <v>939</v>
      </c>
      <c r="F84" s="203" t="s">
        <v>940</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134</v>
      </c>
      <c r="BK84" s="202">
        <f>SUM(BK85:BK86)</f>
        <v>0</v>
      </c>
    </row>
    <row r="85" s="2" customFormat="1" ht="16.5" customHeight="1">
      <c r="A85" s="39"/>
      <c r="B85" s="40"/>
      <c r="C85" s="205" t="s">
        <v>80</v>
      </c>
      <c r="D85" s="205" t="s">
        <v>137</v>
      </c>
      <c r="E85" s="206" t="s">
        <v>774</v>
      </c>
      <c r="F85" s="207" t="s">
        <v>941</v>
      </c>
      <c r="G85" s="208" t="s">
        <v>800</v>
      </c>
      <c r="H85" s="209">
        <v>1</v>
      </c>
      <c r="I85" s="210"/>
      <c r="J85" s="211">
        <f>ROUND(I85*H85,2)</f>
        <v>0</v>
      </c>
      <c r="K85" s="207" t="s">
        <v>141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142</v>
      </c>
      <c r="AT85" s="216" t="s">
        <v>137</v>
      </c>
      <c r="AU85" s="216" t="s">
        <v>82</v>
      </c>
      <c r="AY85" s="18" t="s">
        <v>134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142</v>
      </c>
      <c r="BM85" s="216" t="s">
        <v>82</v>
      </c>
    </row>
    <row r="86" s="2" customFormat="1">
      <c r="A86" s="39"/>
      <c r="B86" s="40"/>
      <c r="C86" s="41"/>
      <c r="D86" s="218" t="s">
        <v>143</v>
      </c>
      <c r="E86" s="41"/>
      <c r="F86" s="219" t="s">
        <v>941</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143</v>
      </c>
      <c r="AU86" s="18" t="s">
        <v>82</v>
      </c>
    </row>
    <row r="87" s="12" customFormat="1" ht="22.8" customHeight="1">
      <c r="A87" s="12"/>
      <c r="B87" s="189"/>
      <c r="C87" s="190"/>
      <c r="D87" s="191" t="s">
        <v>71</v>
      </c>
      <c r="E87" s="203" t="s">
        <v>942</v>
      </c>
      <c r="F87" s="203" t="s">
        <v>943</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134</v>
      </c>
      <c r="BK87" s="202">
        <f>SUM(BK88:BK89)</f>
        <v>0</v>
      </c>
    </row>
    <row r="88" s="2" customFormat="1" ht="16.5" customHeight="1">
      <c r="A88" s="39"/>
      <c r="B88" s="40"/>
      <c r="C88" s="205" t="s">
        <v>82</v>
      </c>
      <c r="D88" s="205" t="s">
        <v>137</v>
      </c>
      <c r="E88" s="206" t="s">
        <v>944</v>
      </c>
      <c r="F88" s="207" t="s">
        <v>943</v>
      </c>
      <c r="G88" s="208" t="s">
        <v>800</v>
      </c>
      <c r="H88" s="209">
        <v>1</v>
      </c>
      <c r="I88" s="210"/>
      <c r="J88" s="211">
        <f>ROUND(I88*H88,2)</f>
        <v>0</v>
      </c>
      <c r="K88" s="207" t="s">
        <v>141</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82</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943</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143</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cVgdrIThlOIHKoOSvySsrEFB0JmEWhHdhex/kA7rztZnmqjKWQW21PN/UefPbEo93V3ffiA4yFBqCDLmhOu0yg==" hashValue="ylrxJ5Mx5ItinLNlvSupnE7Geo9kWLGu5HhtRRcwmDa9gt1C6kbmOLsc1o8VoANCxazNOWCnq9QHfLzW2bY+8Q=="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945</v>
      </c>
      <c r="D3" s="275"/>
      <c r="E3" s="275"/>
      <c r="F3" s="275"/>
      <c r="G3" s="275"/>
      <c r="H3" s="275"/>
      <c r="I3" s="275"/>
      <c r="J3" s="275"/>
      <c r="K3" s="276"/>
    </row>
    <row r="4" s="1" customFormat="1" ht="25.5" customHeight="1">
      <c r="B4" s="277"/>
      <c r="C4" s="278" t="s">
        <v>946</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947</v>
      </c>
      <c r="D6" s="281"/>
      <c r="E6" s="281"/>
      <c r="F6" s="281"/>
      <c r="G6" s="281"/>
      <c r="H6" s="281"/>
      <c r="I6" s="281"/>
      <c r="J6" s="281"/>
      <c r="K6" s="279"/>
    </row>
    <row r="7" s="1" customFormat="1" ht="15" customHeight="1">
      <c r="B7" s="282"/>
      <c r="C7" s="281" t="s">
        <v>948</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949</v>
      </c>
      <c r="D9" s="281"/>
      <c r="E9" s="281"/>
      <c r="F9" s="281"/>
      <c r="G9" s="281"/>
      <c r="H9" s="281"/>
      <c r="I9" s="281"/>
      <c r="J9" s="281"/>
      <c r="K9" s="279"/>
    </row>
    <row r="10" s="1" customFormat="1" ht="15" customHeight="1">
      <c r="B10" s="282"/>
      <c r="C10" s="281"/>
      <c r="D10" s="281" t="s">
        <v>950</v>
      </c>
      <c r="E10" s="281"/>
      <c r="F10" s="281"/>
      <c r="G10" s="281"/>
      <c r="H10" s="281"/>
      <c r="I10" s="281"/>
      <c r="J10" s="281"/>
      <c r="K10" s="279"/>
    </row>
    <row r="11" s="1" customFormat="1" ht="15" customHeight="1">
      <c r="B11" s="282"/>
      <c r="C11" s="283"/>
      <c r="D11" s="281" t="s">
        <v>951</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952</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953</v>
      </c>
      <c r="E15" s="281"/>
      <c r="F15" s="281"/>
      <c r="G15" s="281"/>
      <c r="H15" s="281"/>
      <c r="I15" s="281"/>
      <c r="J15" s="281"/>
      <c r="K15" s="279"/>
    </row>
    <row r="16" s="1" customFormat="1" ht="15" customHeight="1">
      <c r="B16" s="282"/>
      <c r="C16" s="283"/>
      <c r="D16" s="281" t="s">
        <v>954</v>
      </c>
      <c r="E16" s="281"/>
      <c r="F16" s="281"/>
      <c r="G16" s="281"/>
      <c r="H16" s="281"/>
      <c r="I16" s="281"/>
      <c r="J16" s="281"/>
      <c r="K16" s="279"/>
    </row>
    <row r="17" s="1" customFormat="1" ht="15" customHeight="1">
      <c r="B17" s="282"/>
      <c r="C17" s="283"/>
      <c r="D17" s="281" t="s">
        <v>955</v>
      </c>
      <c r="E17" s="281"/>
      <c r="F17" s="281"/>
      <c r="G17" s="281"/>
      <c r="H17" s="281"/>
      <c r="I17" s="281"/>
      <c r="J17" s="281"/>
      <c r="K17" s="279"/>
    </row>
    <row r="18" s="1" customFormat="1" ht="15" customHeight="1">
      <c r="B18" s="282"/>
      <c r="C18" s="283"/>
      <c r="D18" s="283"/>
      <c r="E18" s="285" t="s">
        <v>79</v>
      </c>
      <c r="F18" s="281" t="s">
        <v>956</v>
      </c>
      <c r="G18" s="281"/>
      <c r="H18" s="281"/>
      <c r="I18" s="281"/>
      <c r="J18" s="281"/>
      <c r="K18" s="279"/>
    </row>
    <row r="19" s="1" customFormat="1" ht="15" customHeight="1">
      <c r="B19" s="282"/>
      <c r="C19" s="283"/>
      <c r="D19" s="283"/>
      <c r="E19" s="285" t="s">
        <v>957</v>
      </c>
      <c r="F19" s="281" t="s">
        <v>958</v>
      </c>
      <c r="G19" s="281"/>
      <c r="H19" s="281"/>
      <c r="I19" s="281"/>
      <c r="J19" s="281"/>
      <c r="K19" s="279"/>
    </row>
    <row r="20" s="1" customFormat="1" ht="15" customHeight="1">
      <c r="B20" s="282"/>
      <c r="C20" s="283"/>
      <c r="D20" s="283"/>
      <c r="E20" s="285" t="s">
        <v>959</v>
      </c>
      <c r="F20" s="281" t="s">
        <v>960</v>
      </c>
      <c r="G20" s="281"/>
      <c r="H20" s="281"/>
      <c r="I20" s="281"/>
      <c r="J20" s="281"/>
      <c r="K20" s="279"/>
    </row>
    <row r="21" s="1" customFormat="1" ht="15" customHeight="1">
      <c r="B21" s="282"/>
      <c r="C21" s="283"/>
      <c r="D21" s="283"/>
      <c r="E21" s="285" t="s">
        <v>961</v>
      </c>
      <c r="F21" s="281" t="s">
        <v>962</v>
      </c>
      <c r="G21" s="281"/>
      <c r="H21" s="281"/>
      <c r="I21" s="281"/>
      <c r="J21" s="281"/>
      <c r="K21" s="279"/>
    </row>
    <row r="22" s="1" customFormat="1" ht="15" customHeight="1">
      <c r="B22" s="282"/>
      <c r="C22" s="283"/>
      <c r="D22" s="283"/>
      <c r="E22" s="285" t="s">
        <v>963</v>
      </c>
      <c r="F22" s="281" t="s">
        <v>964</v>
      </c>
      <c r="G22" s="281"/>
      <c r="H22" s="281"/>
      <c r="I22" s="281"/>
      <c r="J22" s="281"/>
      <c r="K22" s="279"/>
    </row>
    <row r="23" s="1" customFormat="1" ht="15" customHeight="1">
      <c r="B23" s="282"/>
      <c r="C23" s="283"/>
      <c r="D23" s="283"/>
      <c r="E23" s="285" t="s">
        <v>965</v>
      </c>
      <c r="F23" s="281" t="s">
        <v>966</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967</v>
      </c>
      <c r="D25" s="281"/>
      <c r="E25" s="281"/>
      <c r="F25" s="281"/>
      <c r="G25" s="281"/>
      <c r="H25" s="281"/>
      <c r="I25" s="281"/>
      <c r="J25" s="281"/>
      <c r="K25" s="279"/>
    </row>
    <row r="26" s="1" customFormat="1" ht="15" customHeight="1">
      <c r="B26" s="282"/>
      <c r="C26" s="281" t="s">
        <v>968</v>
      </c>
      <c r="D26" s="281"/>
      <c r="E26" s="281"/>
      <c r="F26" s="281"/>
      <c r="G26" s="281"/>
      <c r="H26" s="281"/>
      <c r="I26" s="281"/>
      <c r="J26" s="281"/>
      <c r="K26" s="279"/>
    </row>
    <row r="27" s="1" customFormat="1" ht="15" customHeight="1">
      <c r="B27" s="282"/>
      <c r="C27" s="281"/>
      <c r="D27" s="281" t="s">
        <v>969</v>
      </c>
      <c r="E27" s="281"/>
      <c r="F27" s="281"/>
      <c r="G27" s="281"/>
      <c r="H27" s="281"/>
      <c r="I27" s="281"/>
      <c r="J27" s="281"/>
      <c r="K27" s="279"/>
    </row>
    <row r="28" s="1" customFormat="1" ht="15" customHeight="1">
      <c r="B28" s="282"/>
      <c r="C28" s="283"/>
      <c r="D28" s="281" t="s">
        <v>970</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971</v>
      </c>
      <c r="E30" s="281"/>
      <c r="F30" s="281"/>
      <c r="G30" s="281"/>
      <c r="H30" s="281"/>
      <c r="I30" s="281"/>
      <c r="J30" s="281"/>
      <c r="K30" s="279"/>
    </row>
    <row r="31" s="1" customFormat="1" ht="15" customHeight="1">
      <c r="B31" s="282"/>
      <c r="C31" s="283"/>
      <c r="D31" s="281" t="s">
        <v>972</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973</v>
      </c>
      <c r="E33" s="281"/>
      <c r="F33" s="281"/>
      <c r="G33" s="281"/>
      <c r="H33" s="281"/>
      <c r="I33" s="281"/>
      <c r="J33" s="281"/>
      <c r="K33" s="279"/>
    </row>
    <row r="34" s="1" customFormat="1" ht="15" customHeight="1">
      <c r="B34" s="282"/>
      <c r="C34" s="283"/>
      <c r="D34" s="281" t="s">
        <v>974</v>
      </c>
      <c r="E34" s="281"/>
      <c r="F34" s="281"/>
      <c r="G34" s="281"/>
      <c r="H34" s="281"/>
      <c r="I34" s="281"/>
      <c r="J34" s="281"/>
      <c r="K34" s="279"/>
    </row>
    <row r="35" s="1" customFormat="1" ht="15" customHeight="1">
      <c r="B35" s="282"/>
      <c r="C35" s="283"/>
      <c r="D35" s="281" t="s">
        <v>975</v>
      </c>
      <c r="E35" s="281"/>
      <c r="F35" s="281"/>
      <c r="G35" s="281"/>
      <c r="H35" s="281"/>
      <c r="I35" s="281"/>
      <c r="J35" s="281"/>
      <c r="K35" s="279"/>
    </row>
    <row r="36" s="1" customFormat="1" ht="15" customHeight="1">
      <c r="B36" s="282"/>
      <c r="C36" s="283"/>
      <c r="D36" s="281"/>
      <c r="E36" s="284" t="s">
        <v>120</v>
      </c>
      <c r="F36" s="281"/>
      <c r="G36" s="281" t="s">
        <v>976</v>
      </c>
      <c r="H36" s="281"/>
      <c r="I36" s="281"/>
      <c r="J36" s="281"/>
      <c r="K36" s="279"/>
    </row>
    <row r="37" s="1" customFormat="1" ht="30.75" customHeight="1">
      <c r="B37" s="282"/>
      <c r="C37" s="283"/>
      <c r="D37" s="281"/>
      <c r="E37" s="284" t="s">
        <v>977</v>
      </c>
      <c r="F37" s="281"/>
      <c r="G37" s="281" t="s">
        <v>978</v>
      </c>
      <c r="H37" s="281"/>
      <c r="I37" s="281"/>
      <c r="J37" s="281"/>
      <c r="K37" s="279"/>
    </row>
    <row r="38" s="1" customFormat="1" ht="15" customHeight="1">
      <c r="B38" s="282"/>
      <c r="C38" s="283"/>
      <c r="D38" s="281"/>
      <c r="E38" s="284" t="s">
        <v>53</v>
      </c>
      <c r="F38" s="281"/>
      <c r="G38" s="281" t="s">
        <v>979</v>
      </c>
      <c r="H38" s="281"/>
      <c r="I38" s="281"/>
      <c r="J38" s="281"/>
      <c r="K38" s="279"/>
    </row>
    <row r="39" s="1" customFormat="1" ht="15" customHeight="1">
      <c r="B39" s="282"/>
      <c r="C39" s="283"/>
      <c r="D39" s="281"/>
      <c r="E39" s="284" t="s">
        <v>54</v>
      </c>
      <c r="F39" s="281"/>
      <c r="G39" s="281" t="s">
        <v>980</v>
      </c>
      <c r="H39" s="281"/>
      <c r="I39" s="281"/>
      <c r="J39" s="281"/>
      <c r="K39" s="279"/>
    </row>
    <row r="40" s="1" customFormat="1" ht="15" customHeight="1">
      <c r="B40" s="282"/>
      <c r="C40" s="283"/>
      <c r="D40" s="281"/>
      <c r="E40" s="284" t="s">
        <v>121</v>
      </c>
      <c r="F40" s="281"/>
      <c r="G40" s="281" t="s">
        <v>981</v>
      </c>
      <c r="H40" s="281"/>
      <c r="I40" s="281"/>
      <c r="J40" s="281"/>
      <c r="K40" s="279"/>
    </row>
    <row r="41" s="1" customFormat="1" ht="15" customHeight="1">
      <c r="B41" s="282"/>
      <c r="C41" s="283"/>
      <c r="D41" s="281"/>
      <c r="E41" s="284" t="s">
        <v>122</v>
      </c>
      <c r="F41" s="281"/>
      <c r="G41" s="281" t="s">
        <v>982</v>
      </c>
      <c r="H41" s="281"/>
      <c r="I41" s="281"/>
      <c r="J41" s="281"/>
      <c r="K41" s="279"/>
    </row>
    <row r="42" s="1" customFormat="1" ht="15" customHeight="1">
      <c r="B42" s="282"/>
      <c r="C42" s="283"/>
      <c r="D42" s="281"/>
      <c r="E42" s="284" t="s">
        <v>983</v>
      </c>
      <c r="F42" s="281"/>
      <c r="G42" s="281" t="s">
        <v>984</v>
      </c>
      <c r="H42" s="281"/>
      <c r="I42" s="281"/>
      <c r="J42" s="281"/>
      <c r="K42" s="279"/>
    </row>
    <row r="43" s="1" customFormat="1" ht="15" customHeight="1">
      <c r="B43" s="282"/>
      <c r="C43" s="283"/>
      <c r="D43" s="281"/>
      <c r="E43" s="284"/>
      <c r="F43" s="281"/>
      <c r="G43" s="281" t="s">
        <v>985</v>
      </c>
      <c r="H43" s="281"/>
      <c r="I43" s="281"/>
      <c r="J43" s="281"/>
      <c r="K43" s="279"/>
    </row>
    <row r="44" s="1" customFormat="1" ht="15" customHeight="1">
      <c r="B44" s="282"/>
      <c r="C44" s="283"/>
      <c r="D44" s="281"/>
      <c r="E44" s="284" t="s">
        <v>986</v>
      </c>
      <c r="F44" s="281"/>
      <c r="G44" s="281" t="s">
        <v>987</v>
      </c>
      <c r="H44" s="281"/>
      <c r="I44" s="281"/>
      <c r="J44" s="281"/>
      <c r="K44" s="279"/>
    </row>
    <row r="45" s="1" customFormat="1" ht="15" customHeight="1">
      <c r="B45" s="282"/>
      <c r="C45" s="283"/>
      <c r="D45" s="281"/>
      <c r="E45" s="284" t="s">
        <v>124</v>
      </c>
      <c r="F45" s="281"/>
      <c r="G45" s="281" t="s">
        <v>988</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989</v>
      </c>
      <c r="E47" s="281"/>
      <c r="F47" s="281"/>
      <c r="G47" s="281"/>
      <c r="H47" s="281"/>
      <c r="I47" s="281"/>
      <c r="J47" s="281"/>
      <c r="K47" s="279"/>
    </row>
    <row r="48" s="1" customFormat="1" ht="15" customHeight="1">
      <c r="B48" s="282"/>
      <c r="C48" s="283"/>
      <c r="D48" s="283"/>
      <c r="E48" s="281" t="s">
        <v>990</v>
      </c>
      <c r="F48" s="281"/>
      <c r="G48" s="281"/>
      <c r="H48" s="281"/>
      <c r="I48" s="281"/>
      <c r="J48" s="281"/>
      <c r="K48" s="279"/>
    </row>
    <row r="49" s="1" customFormat="1" ht="15" customHeight="1">
      <c r="B49" s="282"/>
      <c r="C49" s="283"/>
      <c r="D49" s="283"/>
      <c r="E49" s="281" t="s">
        <v>991</v>
      </c>
      <c r="F49" s="281"/>
      <c r="G49" s="281"/>
      <c r="H49" s="281"/>
      <c r="I49" s="281"/>
      <c r="J49" s="281"/>
      <c r="K49" s="279"/>
    </row>
    <row r="50" s="1" customFormat="1" ht="15" customHeight="1">
      <c r="B50" s="282"/>
      <c r="C50" s="283"/>
      <c r="D50" s="283"/>
      <c r="E50" s="281" t="s">
        <v>992</v>
      </c>
      <c r="F50" s="281"/>
      <c r="G50" s="281"/>
      <c r="H50" s="281"/>
      <c r="I50" s="281"/>
      <c r="J50" s="281"/>
      <c r="K50" s="279"/>
    </row>
    <row r="51" s="1" customFormat="1" ht="15" customHeight="1">
      <c r="B51" s="282"/>
      <c r="C51" s="283"/>
      <c r="D51" s="281" t="s">
        <v>993</v>
      </c>
      <c r="E51" s="281"/>
      <c r="F51" s="281"/>
      <c r="G51" s="281"/>
      <c r="H51" s="281"/>
      <c r="I51" s="281"/>
      <c r="J51" s="281"/>
      <c r="K51" s="279"/>
    </row>
    <row r="52" s="1" customFormat="1" ht="25.5" customHeight="1">
      <c r="B52" s="277"/>
      <c r="C52" s="278" t="s">
        <v>994</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995</v>
      </c>
      <c r="D54" s="281"/>
      <c r="E54" s="281"/>
      <c r="F54" s="281"/>
      <c r="G54" s="281"/>
      <c r="H54" s="281"/>
      <c r="I54" s="281"/>
      <c r="J54" s="281"/>
      <c r="K54" s="279"/>
    </row>
    <row r="55" s="1" customFormat="1" ht="15" customHeight="1">
      <c r="B55" s="277"/>
      <c r="C55" s="281" t="s">
        <v>996</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997</v>
      </c>
      <c r="D57" s="281"/>
      <c r="E57" s="281"/>
      <c r="F57" s="281"/>
      <c r="G57" s="281"/>
      <c r="H57" s="281"/>
      <c r="I57" s="281"/>
      <c r="J57" s="281"/>
      <c r="K57" s="279"/>
    </row>
    <row r="58" s="1" customFormat="1" ht="15" customHeight="1">
      <c r="B58" s="277"/>
      <c r="C58" s="283"/>
      <c r="D58" s="281" t="s">
        <v>998</v>
      </c>
      <c r="E58" s="281"/>
      <c r="F58" s="281"/>
      <c r="G58" s="281"/>
      <c r="H58" s="281"/>
      <c r="I58" s="281"/>
      <c r="J58" s="281"/>
      <c r="K58" s="279"/>
    </row>
    <row r="59" s="1" customFormat="1" ht="15" customHeight="1">
      <c r="B59" s="277"/>
      <c r="C59" s="283"/>
      <c r="D59" s="281" t="s">
        <v>999</v>
      </c>
      <c r="E59" s="281"/>
      <c r="F59" s="281"/>
      <c r="G59" s="281"/>
      <c r="H59" s="281"/>
      <c r="I59" s="281"/>
      <c r="J59" s="281"/>
      <c r="K59" s="279"/>
    </row>
    <row r="60" s="1" customFormat="1" ht="15" customHeight="1">
      <c r="B60" s="277"/>
      <c r="C60" s="283"/>
      <c r="D60" s="281" t="s">
        <v>1000</v>
      </c>
      <c r="E60" s="281"/>
      <c r="F60" s="281"/>
      <c r="G60" s="281"/>
      <c r="H60" s="281"/>
      <c r="I60" s="281"/>
      <c r="J60" s="281"/>
      <c r="K60" s="279"/>
    </row>
    <row r="61" s="1" customFormat="1" ht="15" customHeight="1">
      <c r="B61" s="277"/>
      <c r="C61" s="283"/>
      <c r="D61" s="281" t="s">
        <v>1001</v>
      </c>
      <c r="E61" s="281"/>
      <c r="F61" s="281"/>
      <c r="G61" s="281"/>
      <c r="H61" s="281"/>
      <c r="I61" s="281"/>
      <c r="J61" s="281"/>
      <c r="K61" s="279"/>
    </row>
    <row r="62" s="1" customFormat="1" ht="15" customHeight="1">
      <c r="B62" s="277"/>
      <c r="C62" s="283"/>
      <c r="D62" s="286" t="s">
        <v>1002</v>
      </c>
      <c r="E62" s="286"/>
      <c r="F62" s="286"/>
      <c r="G62" s="286"/>
      <c r="H62" s="286"/>
      <c r="I62" s="286"/>
      <c r="J62" s="286"/>
      <c r="K62" s="279"/>
    </row>
    <row r="63" s="1" customFormat="1" ht="15" customHeight="1">
      <c r="B63" s="277"/>
      <c r="C63" s="283"/>
      <c r="D63" s="281" t="s">
        <v>1003</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1004</v>
      </c>
      <c r="E65" s="281"/>
      <c r="F65" s="281"/>
      <c r="G65" s="281"/>
      <c r="H65" s="281"/>
      <c r="I65" s="281"/>
      <c r="J65" s="281"/>
      <c r="K65" s="279"/>
    </row>
    <row r="66" s="1" customFormat="1" ht="15" customHeight="1">
      <c r="B66" s="277"/>
      <c r="C66" s="283"/>
      <c r="D66" s="286" t="s">
        <v>1005</v>
      </c>
      <c r="E66" s="286"/>
      <c r="F66" s="286"/>
      <c r="G66" s="286"/>
      <c r="H66" s="286"/>
      <c r="I66" s="286"/>
      <c r="J66" s="286"/>
      <c r="K66" s="279"/>
    </row>
    <row r="67" s="1" customFormat="1" ht="15" customHeight="1">
      <c r="B67" s="277"/>
      <c r="C67" s="283"/>
      <c r="D67" s="281" t="s">
        <v>1006</v>
      </c>
      <c r="E67" s="281"/>
      <c r="F67" s="281"/>
      <c r="G67" s="281"/>
      <c r="H67" s="281"/>
      <c r="I67" s="281"/>
      <c r="J67" s="281"/>
      <c r="K67" s="279"/>
    </row>
    <row r="68" s="1" customFormat="1" ht="15" customHeight="1">
      <c r="B68" s="277"/>
      <c r="C68" s="283"/>
      <c r="D68" s="281" t="s">
        <v>1007</v>
      </c>
      <c r="E68" s="281"/>
      <c r="F68" s="281"/>
      <c r="G68" s="281"/>
      <c r="H68" s="281"/>
      <c r="I68" s="281"/>
      <c r="J68" s="281"/>
      <c r="K68" s="279"/>
    </row>
    <row r="69" s="1" customFormat="1" ht="15" customHeight="1">
      <c r="B69" s="277"/>
      <c r="C69" s="283"/>
      <c r="D69" s="281" t="s">
        <v>1008</v>
      </c>
      <c r="E69" s="281"/>
      <c r="F69" s="281"/>
      <c r="G69" s="281"/>
      <c r="H69" s="281"/>
      <c r="I69" s="281"/>
      <c r="J69" s="281"/>
      <c r="K69" s="279"/>
    </row>
    <row r="70" s="1" customFormat="1" ht="15" customHeight="1">
      <c r="B70" s="277"/>
      <c r="C70" s="283"/>
      <c r="D70" s="281" t="s">
        <v>1009</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1010</v>
      </c>
      <c r="D75" s="297"/>
      <c r="E75" s="297"/>
      <c r="F75" s="297"/>
      <c r="G75" s="297"/>
      <c r="H75" s="297"/>
      <c r="I75" s="297"/>
      <c r="J75" s="297"/>
      <c r="K75" s="298"/>
    </row>
    <row r="76" s="1" customFormat="1" ht="17.25" customHeight="1">
      <c r="B76" s="296"/>
      <c r="C76" s="299" t="s">
        <v>1011</v>
      </c>
      <c r="D76" s="299"/>
      <c r="E76" s="299"/>
      <c r="F76" s="299" t="s">
        <v>1012</v>
      </c>
      <c r="G76" s="300"/>
      <c r="H76" s="299" t="s">
        <v>54</v>
      </c>
      <c r="I76" s="299" t="s">
        <v>57</v>
      </c>
      <c r="J76" s="299" t="s">
        <v>1013</v>
      </c>
      <c r="K76" s="298"/>
    </row>
    <row r="77" s="1" customFormat="1" ht="17.25" customHeight="1">
      <c r="B77" s="296"/>
      <c r="C77" s="301" t="s">
        <v>1014</v>
      </c>
      <c r="D77" s="301"/>
      <c r="E77" s="301"/>
      <c r="F77" s="302" t="s">
        <v>1015</v>
      </c>
      <c r="G77" s="303"/>
      <c r="H77" s="301"/>
      <c r="I77" s="301"/>
      <c r="J77" s="301" t="s">
        <v>1016</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1017</v>
      </c>
      <c r="G79" s="308"/>
      <c r="H79" s="284" t="s">
        <v>1018</v>
      </c>
      <c r="I79" s="284" t="s">
        <v>1019</v>
      </c>
      <c r="J79" s="284">
        <v>20</v>
      </c>
      <c r="K79" s="298"/>
    </row>
    <row r="80" s="1" customFormat="1" ht="15" customHeight="1">
      <c r="B80" s="296"/>
      <c r="C80" s="284" t="s">
        <v>1020</v>
      </c>
      <c r="D80" s="284"/>
      <c r="E80" s="284"/>
      <c r="F80" s="307" t="s">
        <v>1017</v>
      </c>
      <c r="G80" s="308"/>
      <c r="H80" s="284" t="s">
        <v>1021</v>
      </c>
      <c r="I80" s="284" t="s">
        <v>1019</v>
      </c>
      <c r="J80" s="284">
        <v>120</v>
      </c>
      <c r="K80" s="298"/>
    </row>
    <row r="81" s="1" customFormat="1" ht="15" customHeight="1">
      <c r="B81" s="309"/>
      <c r="C81" s="284" t="s">
        <v>1022</v>
      </c>
      <c r="D81" s="284"/>
      <c r="E81" s="284"/>
      <c r="F81" s="307" t="s">
        <v>1023</v>
      </c>
      <c r="G81" s="308"/>
      <c r="H81" s="284" t="s">
        <v>1024</v>
      </c>
      <c r="I81" s="284" t="s">
        <v>1019</v>
      </c>
      <c r="J81" s="284">
        <v>50</v>
      </c>
      <c r="K81" s="298"/>
    </row>
    <row r="82" s="1" customFormat="1" ht="15" customHeight="1">
      <c r="B82" s="309"/>
      <c r="C82" s="284" t="s">
        <v>1025</v>
      </c>
      <c r="D82" s="284"/>
      <c r="E82" s="284"/>
      <c r="F82" s="307" t="s">
        <v>1017</v>
      </c>
      <c r="G82" s="308"/>
      <c r="H82" s="284" t="s">
        <v>1026</v>
      </c>
      <c r="I82" s="284" t="s">
        <v>1027</v>
      </c>
      <c r="J82" s="284"/>
      <c r="K82" s="298"/>
    </row>
    <row r="83" s="1" customFormat="1" ht="15" customHeight="1">
      <c r="B83" s="309"/>
      <c r="C83" s="310" t="s">
        <v>1028</v>
      </c>
      <c r="D83" s="310"/>
      <c r="E83" s="310"/>
      <c r="F83" s="311" t="s">
        <v>1023</v>
      </c>
      <c r="G83" s="310"/>
      <c r="H83" s="310" t="s">
        <v>1029</v>
      </c>
      <c r="I83" s="310" t="s">
        <v>1019</v>
      </c>
      <c r="J83" s="310">
        <v>15</v>
      </c>
      <c r="K83" s="298"/>
    </row>
    <row r="84" s="1" customFormat="1" ht="15" customHeight="1">
      <c r="B84" s="309"/>
      <c r="C84" s="310" t="s">
        <v>1030</v>
      </c>
      <c r="D84" s="310"/>
      <c r="E84" s="310"/>
      <c r="F84" s="311" t="s">
        <v>1023</v>
      </c>
      <c r="G84" s="310"/>
      <c r="H84" s="310" t="s">
        <v>1031</v>
      </c>
      <c r="I84" s="310" t="s">
        <v>1019</v>
      </c>
      <c r="J84" s="310">
        <v>15</v>
      </c>
      <c r="K84" s="298"/>
    </row>
    <row r="85" s="1" customFormat="1" ht="15" customHeight="1">
      <c r="B85" s="309"/>
      <c r="C85" s="310" t="s">
        <v>1032</v>
      </c>
      <c r="D85" s="310"/>
      <c r="E85" s="310"/>
      <c r="F85" s="311" t="s">
        <v>1023</v>
      </c>
      <c r="G85" s="310"/>
      <c r="H85" s="310" t="s">
        <v>1033</v>
      </c>
      <c r="I85" s="310" t="s">
        <v>1019</v>
      </c>
      <c r="J85" s="310">
        <v>20</v>
      </c>
      <c r="K85" s="298"/>
    </row>
    <row r="86" s="1" customFormat="1" ht="15" customHeight="1">
      <c r="B86" s="309"/>
      <c r="C86" s="310" t="s">
        <v>1034</v>
      </c>
      <c r="D86" s="310"/>
      <c r="E86" s="310"/>
      <c r="F86" s="311" t="s">
        <v>1023</v>
      </c>
      <c r="G86" s="310"/>
      <c r="H86" s="310" t="s">
        <v>1035</v>
      </c>
      <c r="I86" s="310" t="s">
        <v>1019</v>
      </c>
      <c r="J86" s="310">
        <v>20</v>
      </c>
      <c r="K86" s="298"/>
    </row>
    <row r="87" s="1" customFormat="1" ht="15" customHeight="1">
      <c r="B87" s="309"/>
      <c r="C87" s="284" t="s">
        <v>1036</v>
      </c>
      <c r="D87" s="284"/>
      <c r="E87" s="284"/>
      <c r="F87" s="307" t="s">
        <v>1023</v>
      </c>
      <c r="G87" s="308"/>
      <c r="H87" s="284" t="s">
        <v>1037</v>
      </c>
      <c r="I87" s="284" t="s">
        <v>1019</v>
      </c>
      <c r="J87" s="284">
        <v>50</v>
      </c>
      <c r="K87" s="298"/>
    </row>
    <row r="88" s="1" customFormat="1" ht="15" customHeight="1">
      <c r="B88" s="309"/>
      <c r="C88" s="284" t="s">
        <v>1038</v>
      </c>
      <c r="D88" s="284"/>
      <c r="E88" s="284"/>
      <c r="F88" s="307" t="s">
        <v>1023</v>
      </c>
      <c r="G88" s="308"/>
      <c r="H88" s="284" t="s">
        <v>1039</v>
      </c>
      <c r="I88" s="284" t="s">
        <v>1019</v>
      </c>
      <c r="J88" s="284">
        <v>20</v>
      </c>
      <c r="K88" s="298"/>
    </row>
    <row r="89" s="1" customFormat="1" ht="15" customHeight="1">
      <c r="B89" s="309"/>
      <c r="C89" s="284" t="s">
        <v>1040</v>
      </c>
      <c r="D89" s="284"/>
      <c r="E89" s="284"/>
      <c r="F89" s="307" t="s">
        <v>1023</v>
      </c>
      <c r="G89" s="308"/>
      <c r="H89" s="284" t="s">
        <v>1041</v>
      </c>
      <c r="I89" s="284" t="s">
        <v>1019</v>
      </c>
      <c r="J89" s="284">
        <v>20</v>
      </c>
      <c r="K89" s="298"/>
    </row>
    <row r="90" s="1" customFormat="1" ht="15" customHeight="1">
      <c r="B90" s="309"/>
      <c r="C90" s="284" t="s">
        <v>1042</v>
      </c>
      <c r="D90" s="284"/>
      <c r="E90" s="284"/>
      <c r="F90" s="307" t="s">
        <v>1023</v>
      </c>
      <c r="G90" s="308"/>
      <c r="H90" s="284" t="s">
        <v>1043</v>
      </c>
      <c r="I90" s="284" t="s">
        <v>1019</v>
      </c>
      <c r="J90" s="284">
        <v>50</v>
      </c>
      <c r="K90" s="298"/>
    </row>
    <row r="91" s="1" customFormat="1" ht="15" customHeight="1">
      <c r="B91" s="309"/>
      <c r="C91" s="284" t="s">
        <v>1044</v>
      </c>
      <c r="D91" s="284"/>
      <c r="E91" s="284"/>
      <c r="F91" s="307" t="s">
        <v>1023</v>
      </c>
      <c r="G91" s="308"/>
      <c r="H91" s="284" t="s">
        <v>1044</v>
      </c>
      <c r="I91" s="284" t="s">
        <v>1019</v>
      </c>
      <c r="J91" s="284">
        <v>50</v>
      </c>
      <c r="K91" s="298"/>
    </row>
    <row r="92" s="1" customFormat="1" ht="15" customHeight="1">
      <c r="B92" s="309"/>
      <c r="C92" s="284" t="s">
        <v>1045</v>
      </c>
      <c r="D92" s="284"/>
      <c r="E92" s="284"/>
      <c r="F92" s="307" t="s">
        <v>1023</v>
      </c>
      <c r="G92" s="308"/>
      <c r="H92" s="284" t="s">
        <v>1046</v>
      </c>
      <c r="I92" s="284" t="s">
        <v>1019</v>
      </c>
      <c r="J92" s="284">
        <v>255</v>
      </c>
      <c r="K92" s="298"/>
    </row>
    <row r="93" s="1" customFormat="1" ht="15" customHeight="1">
      <c r="B93" s="309"/>
      <c r="C93" s="284" t="s">
        <v>1047</v>
      </c>
      <c r="D93" s="284"/>
      <c r="E93" s="284"/>
      <c r="F93" s="307" t="s">
        <v>1017</v>
      </c>
      <c r="G93" s="308"/>
      <c r="H93" s="284" t="s">
        <v>1048</v>
      </c>
      <c r="I93" s="284" t="s">
        <v>1049</v>
      </c>
      <c r="J93" s="284"/>
      <c r="K93" s="298"/>
    </row>
    <row r="94" s="1" customFormat="1" ht="15" customHeight="1">
      <c r="B94" s="309"/>
      <c r="C94" s="284" t="s">
        <v>1050</v>
      </c>
      <c r="D94" s="284"/>
      <c r="E94" s="284"/>
      <c r="F94" s="307" t="s">
        <v>1017</v>
      </c>
      <c r="G94" s="308"/>
      <c r="H94" s="284" t="s">
        <v>1051</v>
      </c>
      <c r="I94" s="284" t="s">
        <v>1052</v>
      </c>
      <c r="J94" s="284"/>
      <c r="K94" s="298"/>
    </row>
    <row r="95" s="1" customFormat="1" ht="15" customHeight="1">
      <c r="B95" s="309"/>
      <c r="C95" s="284" t="s">
        <v>1053</v>
      </c>
      <c r="D95" s="284"/>
      <c r="E95" s="284"/>
      <c r="F95" s="307" t="s">
        <v>1017</v>
      </c>
      <c r="G95" s="308"/>
      <c r="H95" s="284" t="s">
        <v>1053</v>
      </c>
      <c r="I95" s="284" t="s">
        <v>1052</v>
      </c>
      <c r="J95" s="284"/>
      <c r="K95" s="298"/>
    </row>
    <row r="96" s="1" customFormat="1" ht="15" customHeight="1">
      <c r="B96" s="309"/>
      <c r="C96" s="284" t="s">
        <v>38</v>
      </c>
      <c r="D96" s="284"/>
      <c r="E96" s="284"/>
      <c r="F96" s="307" t="s">
        <v>1017</v>
      </c>
      <c r="G96" s="308"/>
      <c r="H96" s="284" t="s">
        <v>1054</v>
      </c>
      <c r="I96" s="284" t="s">
        <v>1052</v>
      </c>
      <c r="J96" s="284"/>
      <c r="K96" s="298"/>
    </row>
    <row r="97" s="1" customFormat="1" ht="15" customHeight="1">
      <c r="B97" s="309"/>
      <c r="C97" s="284" t="s">
        <v>48</v>
      </c>
      <c r="D97" s="284"/>
      <c r="E97" s="284"/>
      <c r="F97" s="307" t="s">
        <v>1017</v>
      </c>
      <c r="G97" s="308"/>
      <c r="H97" s="284" t="s">
        <v>1055</v>
      </c>
      <c r="I97" s="284" t="s">
        <v>1052</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1056</v>
      </c>
      <c r="D102" s="297"/>
      <c r="E102" s="297"/>
      <c r="F102" s="297"/>
      <c r="G102" s="297"/>
      <c r="H102" s="297"/>
      <c r="I102" s="297"/>
      <c r="J102" s="297"/>
      <c r="K102" s="298"/>
    </row>
    <row r="103" s="1" customFormat="1" ht="17.25" customHeight="1">
      <c r="B103" s="296"/>
      <c r="C103" s="299" t="s">
        <v>1011</v>
      </c>
      <c r="D103" s="299"/>
      <c r="E103" s="299"/>
      <c r="F103" s="299" t="s">
        <v>1012</v>
      </c>
      <c r="G103" s="300"/>
      <c r="H103" s="299" t="s">
        <v>54</v>
      </c>
      <c r="I103" s="299" t="s">
        <v>57</v>
      </c>
      <c r="J103" s="299" t="s">
        <v>1013</v>
      </c>
      <c r="K103" s="298"/>
    </row>
    <row r="104" s="1" customFormat="1" ht="17.25" customHeight="1">
      <c r="B104" s="296"/>
      <c r="C104" s="301" t="s">
        <v>1014</v>
      </c>
      <c r="D104" s="301"/>
      <c r="E104" s="301"/>
      <c r="F104" s="302" t="s">
        <v>1015</v>
      </c>
      <c r="G104" s="303"/>
      <c r="H104" s="301"/>
      <c r="I104" s="301"/>
      <c r="J104" s="301" t="s">
        <v>1016</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1017</v>
      </c>
      <c r="G106" s="284"/>
      <c r="H106" s="284" t="s">
        <v>1057</v>
      </c>
      <c r="I106" s="284" t="s">
        <v>1019</v>
      </c>
      <c r="J106" s="284">
        <v>20</v>
      </c>
      <c r="K106" s="298"/>
    </row>
    <row r="107" s="1" customFormat="1" ht="15" customHeight="1">
      <c r="B107" s="296"/>
      <c r="C107" s="284" t="s">
        <v>1020</v>
      </c>
      <c r="D107" s="284"/>
      <c r="E107" s="284"/>
      <c r="F107" s="307" t="s">
        <v>1017</v>
      </c>
      <c r="G107" s="284"/>
      <c r="H107" s="284" t="s">
        <v>1057</v>
      </c>
      <c r="I107" s="284" t="s">
        <v>1019</v>
      </c>
      <c r="J107" s="284">
        <v>120</v>
      </c>
      <c r="K107" s="298"/>
    </row>
    <row r="108" s="1" customFormat="1" ht="15" customHeight="1">
      <c r="B108" s="309"/>
      <c r="C108" s="284" t="s">
        <v>1022</v>
      </c>
      <c r="D108" s="284"/>
      <c r="E108" s="284"/>
      <c r="F108" s="307" t="s">
        <v>1023</v>
      </c>
      <c r="G108" s="284"/>
      <c r="H108" s="284" t="s">
        <v>1057</v>
      </c>
      <c r="I108" s="284" t="s">
        <v>1019</v>
      </c>
      <c r="J108" s="284">
        <v>50</v>
      </c>
      <c r="K108" s="298"/>
    </row>
    <row r="109" s="1" customFormat="1" ht="15" customHeight="1">
      <c r="B109" s="309"/>
      <c r="C109" s="284" t="s">
        <v>1025</v>
      </c>
      <c r="D109" s="284"/>
      <c r="E109" s="284"/>
      <c r="F109" s="307" t="s">
        <v>1017</v>
      </c>
      <c r="G109" s="284"/>
      <c r="H109" s="284" t="s">
        <v>1057</v>
      </c>
      <c r="I109" s="284" t="s">
        <v>1027</v>
      </c>
      <c r="J109" s="284"/>
      <c r="K109" s="298"/>
    </row>
    <row r="110" s="1" customFormat="1" ht="15" customHeight="1">
      <c r="B110" s="309"/>
      <c r="C110" s="284" t="s">
        <v>1036</v>
      </c>
      <c r="D110" s="284"/>
      <c r="E110" s="284"/>
      <c r="F110" s="307" t="s">
        <v>1023</v>
      </c>
      <c r="G110" s="284"/>
      <c r="H110" s="284" t="s">
        <v>1057</v>
      </c>
      <c r="I110" s="284" t="s">
        <v>1019</v>
      </c>
      <c r="J110" s="284">
        <v>50</v>
      </c>
      <c r="K110" s="298"/>
    </row>
    <row r="111" s="1" customFormat="1" ht="15" customHeight="1">
      <c r="B111" s="309"/>
      <c r="C111" s="284" t="s">
        <v>1044</v>
      </c>
      <c r="D111" s="284"/>
      <c r="E111" s="284"/>
      <c r="F111" s="307" t="s">
        <v>1023</v>
      </c>
      <c r="G111" s="284"/>
      <c r="H111" s="284" t="s">
        <v>1057</v>
      </c>
      <c r="I111" s="284" t="s">
        <v>1019</v>
      </c>
      <c r="J111" s="284">
        <v>50</v>
      </c>
      <c r="K111" s="298"/>
    </row>
    <row r="112" s="1" customFormat="1" ht="15" customHeight="1">
      <c r="B112" s="309"/>
      <c r="C112" s="284" t="s">
        <v>1042</v>
      </c>
      <c r="D112" s="284"/>
      <c r="E112" s="284"/>
      <c r="F112" s="307" t="s">
        <v>1023</v>
      </c>
      <c r="G112" s="284"/>
      <c r="H112" s="284" t="s">
        <v>1057</v>
      </c>
      <c r="I112" s="284" t="s">
        <v>1019</v>
      </c>
      <c r="J112" s="284">
        <v>50</v>
      </c>
      <c r="K112" s="298"/>
    </row>
    <row r="113" s="1" customFormat="1" ht="15" customHeight="1">
      <c r="B113" s="309"/>
      <c r="C113" s="284" t="s">
        <v>53</v>
      </c>
      <c r="D113" s="284"/>
      <c r="E113" s="284"/>
      <c r="F113" s="307" t="s">
        <v>1017</v>
      </c>
      <c r="G113" s="284"/>
      <c r="H113" s="284" t="s">
        <v>1058</v>
      </c>
      <c r="I113" s="284" t="s">
        <v>1019</v>
      </c>
      <c r="J113" s="284">
        <v>20</v>
      </c>
      <c r="K113" s="298"/>
    </row>
    <row r="114" s="1" customFormat="1" ht="15" customHeight="1">
      <c r="B114" s="309"/>
      <c r="C114" s="284" t="s">
        <v>1059</v>
      </c>
      <c r="D114" s="284"/>
      <c r="E114" s="284"/>
      <c r="F114" s="307" t="s">
        <v>1017</v>
      </c>
      <c r="G114" s="284"/>
      <c r="H114" s="284" t="s">
        <v>1060</v>
      </c>
      <c r="I114" s="284" t="s">
        <v>1019</v>
      </c>
      <c r="J114" s="284">
        <v>120</v>
      </c>
      <c r="K114" s="298"/>
    </row>
    <row r="115" s="1" customFormat="1" ht="15" customHeight="1">
      <c r="B115" s="309"/>
      <c r="C115" s="284" t="s">
        <v>38</v>
      </c>
      <c r="D115" s="284"/>
      <c r="E115" s="284"/>
      <c r="F115" s="307" t="s">
        <v>1017</v>
      </c>
      <c r="G115" s="284"/>
      <c r="H115" s="284" t="s">
        <v>1061</v>
      </c>
      <c r="I115" s="284" t="s">
        <v>1052</v>
      </c>
      <c r="J115" s="284"/>
      <c r="K115" s="298"/>
    </row>
    <row r="116" s="1" customFormat="1" ht="15" customHeight="1">
      <c r="B116" s="309"/>
      <c r="C116" s="284" t="s">
        <v>48</v>
      </c>
      <c r="D116" s="284"/>
      <c r="E116" s="284"/>
      <c r="F116" s="307" t="s">
        <v>1017</v>
      </c>
      <c r="G116" s="284"/>
      <c r="H116" s="284" t="s">
        <v>1062</v>
      </c>
      <c r="I116" s="284" t="s">
        <v>1052</v>
      </c>
      <c r="J116" s="284"/>
      <c r="K116" s="298"/>
    </row>
    <row r="117" s="1" customFormat="1" ht="15" customHeight="1">
      <c r="B117" s="309"/>
      <c r="C117" s="284" t="s">
        <v>57</v>
      </c>
      <c r="D117" s="284"/>
      <c r="E117" s="284"/>
      <c r="F117" s="307" t="s">
        <v>1017</v>
      </c>
      <c r="G117" s="284"/>
      <c r="H117" s="284" t="s">
        <v>1063</v>
      </c>
      <c r="I117" s="284" t="s">
        <v>1064</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1065</v>
      </c>
      <c r="D122" s="275"/>
      <c r="E122" s="275"/>
      <c r="F122" s="275"/>
      <c r="G122" s="275"/>
      <c r="H122" s="275"/>
      <c r="I122" s="275"/>
      <c r="J122" s="275"/>
      <c r="K122" s="326"/>
    </row>
    <row r="123" s="1" customFormat="1" ht="17.25" customHeight="1">
      <c r="B123" s="327"/>
      <c r="C123" s="299" t="s">
        <v>1011</v>
      </c>
      <c r="D123" s="299"/>
      <c r="E123" s="299"/>
      <c r="F123" s="299" t="s">
        <v>1012</v>
      </c>
      <c r="G123" s="300"/>
      <c r="H123" s="299" t="s">
        <v>54</v>
      </c>
      <c r="I123" s="299" t="s">
        <v>57</v>
      </c>
      <c r="J123" s="299" t="s">
        <v>1013</v>
      </c>
      <c r="K123" s="328"/>
    </row>
    <row r="124" s="1" customFormat="1" ht="17.25" customHeight="1">
      <c r="B124" s="327"/>
      <c r="C124" s="301" t="s">
        <v>1014</v>
      </c>
      <c r="D124" s="301"/>
      <c r="E124" s="301"/>
      <c r="F124" s="302" t="s">
        <v>1015</v>
      </c>
      <c r="G124" s="303"/>
      <c r="H124" s="301"/>
      <c r="I124" s="301"/>
      <c r="J124" s="301" t="s">
        <v>1016</v>
      </c>
      <c r="K124" s="328"/>
    </row>
    <row r="125" s="1" customFormat="1" ht="5.25" customHeight="1">
      <c r="B125" s="329"/>
      <c r="C125" s="304"/>
      <c r="D125" s="304"/>
      <c r="E125" s="304"/>
      <c r="F125" s="304"/>
      <c r="G125" s="330"/>
      <c r="H125" s="304"/>
      <c r="I125" s="304"/>
      <c r="J125" s="304"/>
      <c r="K125" s="331"/>
    </row>
    <row r="126" s="1" customFormat="1" ht="15" customHeight="1">
      <c r="B126" s="329"/>
      <c r="C126" s="284" t="s">
        <v>1020</v>
      </c>
      <c r="D126" s="306"/>
      <c r="E126" s="306"/>
      <c r="F126" s="307" t="s">
        <v>1017</v>
      </c>
      <c r="G126" s="284"/>
      <c r="H126" s="284" t="s">
        <v>1057</v>
      </c>
      <c r="I126" s="284" t="s">
        <v>1019</v>
      </c>
      <c r="J126" s="284">
        <v>120</v>
      </c>
      <c r="K126" s="332"/>
    </row>
    <row r="127" s="1" customFormat="1" ht="15" customHeight="1">
      <c r="B127" s="329"/>
      <c r="C127" s="284" t="s">
        <v>1066</v>
      </c>
      <c r="D127" s="284"/>
      <c r="E127" s="284"/>
      <c r="F127" s="307" t="s">
        <v>1017</v>
      </c>
      <c r="G127" s="284"/>
      <c r="H127" s="284" t="s">
        <v>1067</v>
      </c>
      <c r="I127" s="284" t="s">
        <v>1019</v>
      </c>
      <c r="J127" s="284" t="s">
        <v>1068</v>
      </c>
      <c r="K127" s="332"/>
    </row>
    <row r="128" s="1" customFormat="1" ht="15" customHeight="1">
      <c r="B128" s="329"/>
      <c r="C128" s="284" t="s">
        <v>965</v>
      </c>
      <c r="D128" s="284"/>
      <c r="E128" s="284"/>
      <c r="F128" s="307" t="s">
        <v>1017</v>
      </c>
      <c r="G128" s="284"/>
      <c r="H128" s="284" t="s">
        <v>1069</v>
      </c>
      <c r="I128" s="284" t="s">
        <v>1019</v>
      </c>
      <c r="J128" s="284" t="s">
        <v>1068</v>
      </c>
      <c r="K128" s="332"/>
    </row>
    <row r="129" s="1" customFormat="1" ht="15" customHeight="1">
      <c r="B129" s="329"/>
      <c r="C129" s="284" t="s">
        <v>1028</v>
      </c>
      <c r="D129" s="284"/>
      <c r="E129" s="284"/>
      <c r="F129" s="307" t="s">
        <v>1023</v>
      </c>
      <c r="G129" s="284"/>
      <c r="H129" s="284" t="s">
        <v>1029</v>
      </c>
      <c r="I129" s="284" t="s">
        <v>1019</v>
      </c>
      <c r="J129" s="284">
        <v>15</v>
      </c>
      <c r="K129" s="332"/>
    </row>
    <row r="130" s="1" customFormat="1" ht="15" customHeight="1">
      <c r="B130" s="329"/>
      <c r="C130" s="310" t="s">
        <v>1030</v>
      </c>
      <c r="D130" s="310"/>
      <c r="E130" s="310"/>
      <c r="F130" s="311" t="s">
        <v>1023</v>
      </c>
      <c r="G130" s="310"/>
      <c r="H130" s="310" t="s">
        <v>1031</v>
      </c>
      <c r="I130" s="310" t="s">
        <v>1019</v>
      </c>
      <c r="J130" s="310">
        <v>15</v>
      </c>
      <c r="K130" s="332"/>
    </row>
    <row r="131" s="1" customFormat="1" ht="15" customHeight="1">
      <c r="B131" s="329"/>
      <c r="C131" s="310" t="s">
        <v>1032</v>
      </c>
      <c r="D131" s="310"/>
      <c r="E131" s="310"/>
      <c r="F131" s="311" t="s">
        <v>1023</v>
      </c>
      <c r="G131" s="310"/>
      <c r="H131" s="310" t="s">
        <v>1033</v>
      </c>
      <c r="I131" s="310" t="s">
        <v>1019</v>
      </c>
      <c r="J131" s="310">
        <v>20</v>
      </c>
      <c r="K131" s="332"/>
    </row>
    <row r="132" s="1" customFormat="1" ht="15" customHeight="1">
      <c r="B132" s="329"/>
      <c r="C132" s="310" t="s">
        <v>1034</v>
      </c>
      <c r="D132" s="310"/>
      <c r="E132" s="310"/>
      <c r="F132" s="311" t="s">
        <v>1023</v>
      </c>
      <c r="G132" s="310"/>
      <c r="H132" s="310" t="s">
        <v>1035</v>
      </c>
      <c r="I132" s="310" t="s">
        <v>1019</v>
      </c>
      <c r="J132" s="310">
        <v>20</v>
      </c>
      <c r="K132" s="332"/>
    </row>
    <row r="133" s="1" customFormat="1" ht="15" customHeight="1">
      <c r="B133" s="329"/>
      <c r="C133" s="284" t="s">
        <v>1022</v>
      </c>
      <c r="D133" s="284"/>
      <c r="E133" s="284"/>
      <c r="F133" s="307" t="s">
        <v>1023</v>
      </c>
      <c r="G133" s="284"/>
      <c r="H133" s="284" t="s">
        <v>1057</v>
      </c>
      <c r="I133" s="284" t="s">
        <v>1019</v>
      </c>
      <c r="J133" s="284">
        <v>50</v>
      </c>
      <c r="K133" s="332"/>
    </row>
    <row r="134" s="1" customFormat="1" ht="15" customHeight="1">
      <c r="B134" s="329"/>
      <c r="C134" s="284" t="s">
        <v>1036</v>
      </c>
      <c r="D134" s="284"/>
      <c r="E134" s="284"/>
      <c r="F134" s="307" t="s">
        <v>1023</v>
      </c>
      <c r="G134" s="284"/>
      <c r="H134" s="284" t="s">
        <v>1057</v>
      </c>
      <c r="I134" s="284" t="s">
        <v>1019</v>
      </c>
      <c r="J134" s="284">
        <v>50</v>
      </c>
      <c r="K134" s="332"/>
    </row>
    <row r="135" s="1" customFormat="1" ht="15" customHeight="1">
      <c r="B135" s="329"/>
      <c r="C135" s="284" t="s">
        <v>1042</v>
      </c>
      <c r="D135" s="284"/>
      <c r="E135" s="284"/>
      <c r="F135" s="307" t="s">
        <v>1023</v>
      </c>
      <c r="G135" s="284"/>
      <c r="H135" s="284" t="s">
        <v>1057</v>
      </c>
      <c r="I135" s="284" t="s">
        <v>1019</v>
      </c>
      <c r="J135" s="284">
        <v>50</v>
      </c>
      <c r="K135" s="332"/>
    </row>
    <row r="136" s="1" customFormat="1" ht="15" customHeight="1">
      <c r="B136" s="329"/>
      <c r="C136" s="284" t="s">
        <v>1044</v>
      </c>
      <c r="D136" s="284"/>
      <c r="E136" s="284"/>
      <c r="F136" s="307" t="s">
        <v>1023</v>
      </c>
      <c r="G136" s="284"/>
      <c r="H136" s="284" t="s">
        <v>1057</v>
      </c>
      <c r="I136" s="284" t="s">
        <v>1019</v>
      </c>
      <c r="J136" s="284">
        <v>50</v>
      </c>
      <c r="K136" s="332"/>
    </row>
    <row r="137" s="1" customFormat="1" ht="15" customHeight="1">
      <c r="B137" s="329"/>
      <c r="C137" s="284" t="s">
        <v>1045</v>
      </c>
      <c r="D137" s="284"/>
      <c r="E137" s="284"/>
      <c r="F137" s="307" t="s">
        <v>1023</v>
      </c>
      <c r="G137" s="284"/>
      <c r="H137" s="284" t="s">
        <v>1070</v>
      </c>
      <c r="I137" s="284" t="s">
        <v>1019</v>
      </c>
      <c r="J137" s="284">
        <v>255</v>
      </c>
      <c r="K137" s="332"/>
    </row>
    <row r="138" s="1" customFormat="1" ht="15" customHeight="1">
      <c r="B138" s="329"/>
      <c r="C138" s="284" t="s">
        <v>1047</v>
      </c>
      <c r="D138" s="284"/>
      <c r="E138" s="284"/>
      <c r="F138" s="307" t="s">
        <v>1017</v>
      </c>
      <c r="G138" s="284"/>
      <c r="H138" s="284" t="s">
        <v>1071</v>
      </c>
      <c r="I138" s="284" t="s">
        <v>1049</v>
      </c>
      <c r="J138" s="284"/>
      <c r="K138" s="332"/>
    </row>
    <row r="139" s="1" customFormat="1" ht="15" customHeight="1">
      <c r="B139" s="329"/>
      <c r="C139" s="284" t="s">
        <v>1050</v>
      </c>
      <c r="D139" s="284"/>
      <c r="E139" s="284"/>
      <c r="F139" s="307" t="s">
        <v>1017</v>
      </c>
      <c r="G139" s="284"/>
      <c r="H139" s="284" t="s">
        <v>1072</v>
      </c>
      <c r="I139" s="284" t="s">
        <v>1052</v>
      </c>
      <c r="J139" s="284"/>
      <c r="K139" s="332"/>
    </row>
    <row r="140" s="1" customFormat="1" ht="15" customHeight="1">
      <c r="B140" s="329"/>
      <c r="C140" s="284" t="s">
        <v>1053</v>
      </c>
      <c r="D140" s="284"/>
      <c r="E140" s="284"/>
      <c r="F140" s="307" t="s">
        <v>1017</v>
      </c>
      <c r="G140" s="284"/>
      <c r="H140" s="284" t="s">
        <v>1053</v>
      </c>
      <c r="I140" s="284" t="s">
        <v>1052</v>
      </c>
      <c r="J140" s="284"/>
      <c r="K140" s="332"/>
    </row>
    <row r="141" s="1" customFormat="1" ht="15" customHeight="1">
      <c r="B141" s="329"/>
      <c r="C141" s="284" t="s">
        <v>38</v>
      </c>
      <c r="D141" s="284"/>
      <c r="E141" s="284"/>
      <c r="F141" s="307" t="s">
        <v>1017</v>
      </c>
      <c r="G141" s="284"/>
      <c r="H141" s="284" t="s">
        <v>1073</v>
      </c>
      <c r="I141" s="284" t="s">
        <v>1052</v>
      </c>
      <c r="J141" s="284"/>
      <c r="K141" s="332"/>
    </row>
    <row r="142" s="1" customFormat="1" ht="15" customHeight="1">
      <c r="B142" s="329"/>
      <c r="C142" s="284" t="s">
        <v>1074</v>
      </c>
      <c r="D142" s="284"/>
      <c r="E142" s="284"/>
      <c r="F142" s="307" t="s">
        <v>1017</v>
      </c>
      <c r="G142" s="284"/>
      <c r="H142" s="284" t="s">
        <v>1075</v>
      </c>
      <c r="I142" s="284" t="s">
        <v>1052</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1076</v>
      </c>
      <c r="D147" s="297"/>
      <c r="E147" s="297"/>
      <c r="F147" s="297"/>
      <c r="G147" s="297"/>
      <c r="H147" s="297"/>
      <c r="I147" s="297"/>
      <c r="J147" s="297"/>
      <c r="K147" s="298"/>
    </row>
    <row r="148" s="1" customFormat="1" ht="17.25" customHeight="1">
      <c r="B148" s="296"/>
      <c r="C148" s="299" t="s">
        <v>1011</v>
      </c>
      <c r="D148" s="299"/>
      <c r="E148" s="299"/>
      <c r="F148" s="299" t="s">
        <v>1012</v>
      </c>
      <c r="G148" s="300"/>
      <c r="H148" s="299" t="s">
        <v>54</v>
      </c>
      <c r="I148" s="299" t="s">
        <v>57</v>
      </c>
      <c r="J148" s="299" t="s">
        <v>1013</v>
      </c>
      <c r="K148" s="298"/>
    </row>
    <row r="149" s="1" customFormat="1" ht="17.25" customHeight="1">
      <c r="B149" s="296"/>
      <c r="C149" s="301" t="s">
        <v>1014</v>
      </c>
      <c r="D149" s="301"/>
      <c r="E149" s="301"/>
      <c r="F149" s="302" t="s">
        <v>1015</v>
      </c>
      <c r="G149" s="303"/>
      <c r="H149" s="301"/>
      <c r="I149" s="301"/>
      <c r="J149" s="301" t="s">
        <v>1016</v>
      </c>
      <c r="K149" s="298"/>
    </row>
    <row r="150" s="1" customFormat="1" ht="5.25" customHeight="1">
      <c r="B150" s="309"/>
      <c r="C150" s="304"/>
      <c r="D150" s="304"/>
      <c r="E150" s="304"/>
      <c r="F150" s="304"/>
      <c r="G150" s="305"/>
      <c r="H150" s="304"/>
      <c r="I150" s="304"/>
      <c r="J150" s="304"/>
      <c r="K150" s="332"/>
    </row>
    <row r="151" s="1" customFormat="1" ht="15" customHeight="1">
      <c r="B151" s="309"/>
      <c r="C151" s="336" t="s">
        <v>1020</v>
      </c>
      <c r="D151" s="284"/>
      <c r="E151" s="284"/>
      <c r="F151" s="337" t="s">
        <v>1017</v>
      </c>
      <c r="G151" s="284"/>
      <c r="H151" s="336" t="s">
        <v>1057</v>
      </c>
      <c r="I151" s="336" t="s">
        <v>1019</v>
      </c>
      <c r="J151" s="336">
        <v>120</v>
      </c>
      <c r="K151" s="332"/>
    </row>
    <row r="152" s="1" customFormat="1" ht="15" customHeight="1">
      <c r="B152" s="309"/>
      <c r="C152" s="336" t="s">
        <v>1066</v>
      </c>
      <c r="D152" s="284"/>
      <c r="E152" s="284"/>
      <c r="F152" s="337" t="s">
        <v>1017</v>
      </c>
      <c r="G152" s="284"/>
      <c r="H152" s="336" t="s">
        <v>1077</v>
      </c>
      <c r="I152" s="336" t="s">
        <v>1019</v>
      </c>
      <c r="J152" s="336" t="s">
        <v>1068</v>
      </c>
      <c r="K152" s="332"/>
    </row>
    <row r="153" s="1" customFormat="1" ht="15" customHeight="1">
      <c r="B153" s="309"/>
      <c r="C153" s="336" t="s">
        <v>965</v>
      </c>
      <c r="D153" s="284"/>
      <c r="E153" s="284"/>
      <c r="F153" s="337" t="s">
        <v>1017</v>
      </c>
      <c r="G153" s="284"/>
      <c r="H153" s="336" t="s">
        <v>1078</v>
      </c>
      <c r="I153" s="336" t="s">
        <v>1019</v>
      </c>
      <c r="J153" s="336" t="s">
        <v>1068</v>
      </c>
      <c r="K153" s="332"/>
    </row>
    <row r="154" s="1" customFormat="1" ht="15" customHeight="1">
      <c r="B154" s="309"/>
      <c r="C154" s="336" t="s">
        <v>1022</v>
      </c>
      <c r="D154" s="284"/>
      <c r="E154" s="284"/>
      <c r="F154" s="337" t="s">
        <v>1023</v>
      </c>
      <c r="G154" s="284"/>
      <c r="H154" s="336" t="s">
        <v>1057</v>
      </c>
      <c r="I154" s="336" t="s">
        <v>1019</v>
      </c>
      <c r="J154" s="336">
        <v>50</v>
      </c>
      <c r="K154" s="332"/>
    </row>
    <row r="155" s="1" customFormat="1" ht="15" customHeight="1">
      <c r="B155" s="309"/>
      <c r="C155" s="336" t="s">
        <v>1025</v>
      </c>
      <c r="D155" s="284"/>
      <c r="E155" s="284"/>
      <c r="F155" s="337" t="s">
        <v>1017</v>
      </c>
      <c r="G155" s="284"/>
      <c r="H155" s="336" t="s">
        <v>1057</v>
      </c>
      <c r="I155" s="336" t="s">
        <v>1027</v>
      </c>
      <c r="J155" s="336"/>
      <c r="K155" s="332"/>
    </row>
    <row r="156" s="1" customFormat="1" ht="15" customHeight="1">
      <c r="B156" s="309"/>
      <c r="C156" s="336" t="s">
        <v>1036</v>
      </c>
      <c r="D156" s="284"/>
      <c r="E156" s="284"/>
      <c r="F156" s="337" t="s">
        <v>1023</v>
      </c>
      <c r="G156" s="284"/>
      <c r="H156" s="336" t="s">
        <v>1057</v>
      </c>
      <c r="I156" s="336" t="s">
        <v>1019</v>
      </c>
      <c r="J156" s="336">
        <v>50</v>
      </c>
      <c r="K156" s="332"/>
    </row>
    <row r="157" s="1" customFormat="1" ht="15" customHeight="1">
      <c r="B157" s="309"/>
      <c r="C157" s="336" t="s">
        <v>1044</v>
      </c>
      <c r="D157" s="284"/>
      <c r="E157" s="284"/>
      <c r="F157" s="337" t="s">
        <v>1023</v>
      </c>
      <c r="G157" s="284"/>
      <c r="H157" s="336" t="s">
        <v>1057</v>
      </c>
      <c r="I157" s="336" t="s">
        <v>1019</v>
      </c>
      <c r="J157" s="336">
        <v>50</v>
      </c>
      <c r="K157" s="332"/>
    </row>
    <row r="158" s="1" customFormat="1" ht="15" customHeight="1">
      <c r="B158" s="309"/>
      <c r="C158" s="336" t="s">
        <v>1042</v>
      </c>
      <c r="D158" s="284"/>
      <c r="E158" s="284"/>
      <c r="F158" s="337" t="s">
        <v>1023</v>
      </c>
      <c r="G158" s="284"/>
      <c r="H158" s="336" t="s">
        <v>1057</v>
      </c>
      <c r="I158" s="336" t="s">
        <v>1019</v>
      </c>
      <c r="J158" s="336">
        <v>50</v>
      </c>
      <c r="K158" s="332"/>
    </row>
    <row r="159" s="1" customFormat="1" ht="15" customHeight="1">
      <c r="B159" s="309"/>
      <c r="C159" s="336" t="s">
        <v>99</v>
      </c>
      <c r="D159" s="284"/>
      <c r="E159" s="284"/>
      <c r="F159" s="337" t="s">
        <v>1017</v>
      </c>
      <c r="G159" s="284"/>
      <c r="H159" s="336" t="s">
        <v>1079</v>
      </c>
      <c r="I159" s="336" t="s">
        <v>1019</v>
      </c>
      <c r="J159" s="336" t="s">
        <v>1080</v>
      </c>
      <c r="K159" s="332"/>
    </row>
    <row r="160" s="1" customFormat="1" ht="15" customHeight="1">
      <c r="B160" s="309"/>
      <c r="C160" s="336" t="s">
        <v>1081</v>
      </c>
      <c r="D160" s="284"/>
      <c r="E160" s="284"/>
      <c r="F160" s="337" t="s">
        <v>1017</v>
      </c>
      <c r="G160" s="284"/>
      <c r="H160" s="336" t="s">
        <v>1082</v>
      </c>
      <c r="I160" s="336" t="s">
        <v>1052</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1083</v>
      </c>
      <c r="D165" s="275"/>
      <c r="E165" s="275"/>
      <c r="F165" s="275"/>
      <c r="G165" s="275"/>
      <c r="H165" s="275"/>
      <c r="I165" s="275"/>
      <c r="J165" s="275"/>
      <c r="K165" s="276"/>
    </row>
    <row r="166" s="1" customFormat="1" ht="17.25" customHeight="1">
      <c r="B166" s="274"/>
      <c r="C166" s="299" t="s">
        <v>1011</v>
      </c>
      <c r="D166" s="299"/>
      <c r="E166" s="299"/>
      <c r="F166" s="299" t="s">
        <v>1012</v>
      </c>
      <c r="G166" s="341"/>
      <c r="H166" s="342" t="s">
        <v>54</v>
      </c>
      <c r="I166" s="342" t="s">
        <v>57</v>
      </c>
      <c r="J166" s="299" t="s">
        <v>1013</v>
      </c>
      <c r="K166" s="276"/>
    </row>
    <row r="167" s="1" customFormat="1" ht="17.25" customHeight="1">
      <c r="B167" s="277"/>
      <c r="C167" s="301" t="s">
        <v>1014</v>
      </c>
      <c r="D167" s="301"/>
      <c r="E167" s="301"/>
      <c r="F167" s="302" t="s">
        <v>1015</v>
      </c>
      <c r="G167" s="343"/>
      <c r="H167" s="344"/>
      <c r="I167" s="344"/>
      <c r="J167" s="301" t="s">
        <v>1016</v>
      </c>
      <c r="K167" s="279"/>
    </row>
    <row r="168" s="1" customFormat="1" ht="5.25" customHeight="1">
      <c r="B168" s="309"/>
      <c r="C168" s="304"/>
      <c r="D168" s="304"/>
      <c r="E168" s="304"/>
      <c r="F168" s="304"/>
      <c r="G168" s="305"/>
      <c r="H168" s="304"/>
      <c r="I168" s="304"/>
      <c r="J168" s="304"/>
      <c r="K168" s="332"/>
    </row>
    <row r="169" s="1" customFormat="1" ht="15" customHeight="1">
      <c r="B169" s="309"/>
      <c r="C169" s="284" t="s">
        <v>1020</v>
      </c>
      <c r="D169" s="284"/>
      <c r="E169" s="284"/>
      <c r="F169" s="307" t="s">
        <v>1017</v>
      </c>
      <c r="G169" s="284"/>
      <c r="H169" s="284" t="s">
        <v>1057</v>
      </c>
      <c r="I169" s="284" t="s">
        <v>1019</v>
      </c>
      <c r="J169" s="284">
        <v>120</v>
      </c>
      <c r="K169" s="332"/>
    </row>
    <row r="170" s="1" customFormat="1" ht="15" customHeight="1">
      <c r="B170" s="309"/>
      <c r="C170" s="284" t="s">
        <v>1066</v>
      </c>
      <c r="D170" s="284"/>
      <c r="E170" s="284"/>
      <c r="F170" s="307" t="s">
        <v>1017</v>
      </c>
      <c r="G170" s="284"/>
      <c r="H170" s="284" t="s">
        <v>1067</v>
      </c>
      <c r="I170" s="284" t="s">
        <v>1019</v>
      </c>
      <c r="J170" s="284" t="s">
        <v>1068</v>
      </c>
      <c r="K170" s="332"/>
    </row>
    <row r="171" s="1" customFormat="1" ht="15" customHeight="1">
      <c r="B171" s="309"/>
      <c r="C171" s="284" t="s">
        <v>965</v>
      </c>
      <c r="D171" s="284"/>
      <c r="E171" s="284"/>
      <c r="F171" s="307" t="s">
        <v>1017</v>
      </c>
      <c r="G171" s="284"/>
      <c r="H171" s="284" t="s">
        <v>1084</v>
      </c>
      <c r="I171" s="284" t="s">
        <v>1019</v>
      </c>
      <c r="J171" s="284" t="s">
        <v>1068</v>
      </c>
      <c r="K171" s="332"/>
    </row>
    <row r="172" s="1" customFormat="1" ht="15" customHeight="1">
      <c r="B172" s="309"/>
      <c r="C172" s="284" t="s">
        <v>1022</v>
      </c>
      <c r="D172" s="284"/>
      <c r="E172" s="284"/>
      <c r="F172" s="307" t="s">
        <v>1023</v>
      </c>
      <c r="G172" s="284"/>
      <c r="H172" s="284" t="s">
        <v>1084</v>
      </c>
      <c r="I172" s="284" t="s">
        <v>1019</v>
      </c>
      <c r="J172" s="284">
        <v>50</v>
      </c>
      <c r="K172" s="332"/>
    </row>
    <row r="173" s="1" customFormat="1" ht="15" customHeight="1">
      <c r="B173" s="309"/>
      <c r="C173" s="284" t="s">
        <v>1025</v>
      </c>
      <c r="D173" s="284"/>
      <c r="E173" s="284"/>
      <c r="F173" s="307" t="s">
        <v>1017</v>
      </c>
      <c r="G173" s="284"/>
      <c r="H173" s="284" t="s">
        <v>1084</v>
      </c>
      <c r="I173" s="284" t="s">
        <v>1027</v>
      </c>
      <c r="J173" s="284"/>
      <c r="K173" s="332"/>
    </row>
    <row r="174" s="1" customFormat="1" ht="15" customHeight="1">
      <c r="B174" s="309"/>
      <c r="C174" s="284" t="s">
        <v>1036</v>
      </c>
      <c r="D174" s="284"/>
      <c r="E174" s="284"/>
      <c r="F174" s="307" t="s">
        <v>1023</v>
      </c>
      <c r="G174" s="284"/>
      <c r="H174" s="284" t="s">
        <v>1084</v>
      </c>
      <c r="I174" s="284" t="s">
        <v>1019</v>
      </c>
      <c r="J174" s="284">
        <v>50</v>
      </c>
      <c r="K174" s="332"/>
    </row>
    <row r="175" s="1" customFormat="1" ht="15" customHeight="1">
      <c r="B175" s="309"/>
      <c r="C175" s="284" t="s">
        <v>1044</v>
      </c>
      <c r="D175" s="284"/>
      <c r="E175" s="284"/>
      <c r="F175" s="307" t="s">
        <v>1023</v>
      </c>
      <c r="G175" s="284"/>
      <c r="H175" s="284" t="s">
        <v>1084</v>
      </c>
      <c r="I175" s="284" t="s">
        <v>1019</v>
      </c>
      <c r="J175" s="284">
        <v>50</v>
      </c>
      <c r="K175" s="332"/>
    </row>
    <row r="176" s="1" customFormat="1" ht="15" customHeight="1">
      <c r="B176" s="309"/>
      <c r="C176" s="284" t="s">
        <v>1042</v>
      </c>
      <c r="D176" s="284"/>
      <c r="E176" s="284"/>
      <c r="F176" s="307" t="s">
        <v>1023</v>
      </c>
      <c r="G176" s="284"/>
      <c r="H176" s="284" t="s">
        <v>1084</v>
      </c>
      <c r="I176" s="284" t="s">
        <v>1019</v>
      </c>
      <c r="J176" s="284">
        <v>50</v>
      </c>
      <c r="K176" s="332"/>
    </row>
    <row r="177" s="1" customFormat="1" ht="15" customHeight="1">
      <c r="B177" s="309"/>
      <c r="C177" s="284" t="s">
        <v>120</v>
      </c>
      <c r="D177" s="284"/>
      <c r="E177" s="284"/>
      <c r="F177" s="307" t="s">
        <v>1017</v>
      </c>
      <c r="G177" s="284"/>
      <c r="H177" s="284" t="s">
        <v>1085</v>
      </c>
      <c r="I177" s="284" t="s">
        <v>1086</v>
      </c>
      <c r="J177" s="284"/>
      <c r="K177" s="332"/>
    </row>
    <row r="178" s="1" customFormat="1" ht="15" customHeight="1">
      <c r="B178" s="309"/>
      <c r="C178" s="284" t="s">
        <v>57</v>
      </c>
      <c r="D178" s="284"/>
      <c r="E178" s="284"/>
      <c r="F178" s="307" t="s">
        <v>1017</v>
      </c>
      <c r="G178" s="284"/>
      <c r="H178" s="284" t="s">
        <v>1087</v>
      </c>
      <c r="I178" s="284" t="s">
        <v>1088</v>
      </c>
      <c r="J178" s="284">
        <v>1</v>
      </c>
      <c r="K178" s="332"/>
    </row>
    <row r="179" s="1" customFormat="1" ht="15" customHeight="1">
      <c r="B179" s="309"/>
      <c r="C179" s="284" t="s">
        <v>53</v>
      </c>
      <c r="D179" s="284"/>
      <c r="E179" s="284"/>
      <c r="F179" s="307" t="s">
        <v>1017</v>
      </c>
      <c r="G179" s="284"/>
      <c r="H179" s="284" t="s">
        <v>1089</v>
      </c>
      <c r="I179" s="284" t="s">
        <v>1019</v>
      </c>
      <c r="J179" s="284">
        <v>20</v>
      </c>
      <c r="K179" s="332"/>
    </row>
    <row r="180" s="1" customFormat="1" ht="15" customHeight="1">
      <c r="B180" s="309"/>
      <c r="C180" s="284" t="s">
        <v>54</v>
      </c>
      <c r="D180" s="284"/>
      <c r="E180" s="284"/>
      <c r="F180" s="307" t="s">
        <v>1017</v>
      </c>
      <c r="G180" s="284"/>
      <c r="H180" s="284" t="s">
        <v>1090</v>
      </c>
      <c r="I180" s="284" t="s">
        <v>1019</v>
      </c>
      <c r="J180" s="284">
        <v>255</v>
      </c>
      <c r="K180" s="332"/>
    </row>
    <row r="181" s="1" customFormat="1" ht="15" customHeight="1">
      <c r="B181" s="309"/>
      <c r="C181" s="284" t="s">
        <v>121</v>
      </c>
      <c r="D181" s="284"/>
      <c r="E181" s="284"/>
      <c r="F181" s="307" t="s">
        <v>1017</v>
      </c>
      <c r="G181" s="284"/>
      <c r="H181" s="284" t="s">
        <v>981</v>
      </c>
      <c r="I181" s="284" t="s">
        <v>1019</v>
      </c>
      <c r="J181" s="284">
        <v>10</v>
      </c>
      <c r="K181" s="332"/>
    </row>
    <row r="182" s="1" customFormat="1" ht="15" customHeight="1">
      <c r="B182" s="309"/>
      <c r="C182" s="284" t="s">
        <v>122</v>
      </c>
      <c r="D182" s="284"/>
      <c r="E182" s="284"/>
      <c r="F182" s="307" t="s">
        <v>1017</v>
      </c>
      <c r="G182" s="284"/>
      <c r="H182" s="284" t="s">
        <v>1091</v>
      </c>
      <c r="I182" s="284" t="s">
        <v>1052</v>
      </c>
      <c r="J182" s="284"/>
      <c r="K182" s="332"/>
    </row>
    <row r="183" s="1" customFormat="1" ht="15" customHeight="1">
      <c r="B183" s="309"/>
      <c r="C183" s="284" t="s">
        <v>1092</v>
      </c>
      <c r="D183" s="284"/>
      <c r="E183" s="284"/>
      <c r="F183" s="307" t="s">
        <v>1017</v>
      </c>
      <c r="G183" s="284"/>
      <c r="H183" s="284" t="s">
        <v>1093</v>
      </c>
      <c r="I183" s="284" t="s">
        <v>1052</v>
      </c>
      <c r="J183" s="284"/>
      <c r="K183" s="332"/>
    </row>
    <row r="184" s="1" customFormat="1" ht="15" customHeight="1">
      <c r="B184" s="309"/>
      <c r="C184" s="284" t="s">
        <v>1081</v>
      </c>
      <c r="D184" s="284"/>
      <c r="E184" s="284"/>
      <c r="F184" s="307" t="s">
        <v>1017</v>
      </c>
      <c r="G184" s="284"/>
      <c r="H184" s="284" t="s">
        <v>1094</v>
      </c>
      <c r="I184" s="284" t="s">
        <v>1052</v>
      </c>
      <c r="J184" s="284"/>
      <c r="K184" s="332"/>
    </row>
    <row r="185" s="1" customFormat="1" ht="15" customHeight="1">
      <c r="B185" s="309"/>
      <c r="C185" s="284" t="s">
        <v>124</v>
      </c>
      <c r="D185" s="284"/>
      <c r="E185" s="284"/>
      <c r="F185" s="307" t="s">
        <v>1023</v>
      </c>
      <c r="G185" s="284"/>
      <c r="H185" s="284" t="s">
        <v>1095</v>
      </c>
      <c r="I185" s="284" t="s">
        <v>1019</v>
      </c>
      <c r="J185" s="284">
        <v>50</v>
      </c>
      <c r="K185" s="332"/>
    </row>
    <row r="186" s="1" customFormat="1" ht="15" customHeight="1">
      <c r="B186" s="309"/>
      <c r="C186" s="284" t="s">
        <v>1096</v>
      </c>
      <c r="D186" s="284"/>
      <c r="E186" s="284"/>
      <c r="F186" s="307" t="s">
        <v>1023</v>
      </c>
      <c r="G186" s="284"/>
      <c r="H186" s="284" t="s">
        <v>1097</v>
      </c>
      <c r="I186" s="284" t="s">
        <v>1098</v>
      </c>
      <c r="J186" s="284"/>
      <c r="K186" s="332"/>
    </row>
    <row r="187" s="1" customFormat="1" ht="15" customHeight="1">
      <c r="B187" s="309"/>
      <c r="C187" s="284" t="s">
        <v>1099</v>
      </c>
      <c r="D187" s="284"/>
      <c r="E187" s="284"/>
      <c r="F187" s="307" t="s">
        <v>1023</v>
      </c>
      <c r="G187" s="284"/>
      <c r="H187" s="284" t="s">
        <v>1100</v>
      </c>
      <c r="I187" s="284" t="s">
        <v>1098</v>
      </c>
      <c r="J187" s="284"/>
      <c r="K187" s="332"/>
    </row>
    <row r="188" s="1" customFormat="1" ht="15" customHeight="1">
      <c r="B188" s="309"/>
      <c r="C188" s="284" t="s">
        <v>1101</v>
      </c>
      <c r="D188" s="284"/>
      <c r="E188" s="284"/>
      <c r="F188" s="307" t="s">
        <v>1023</v>
      </c>
      <c r="G188" s="284"/>
      <c r="H188" s="284" t="s">
        <v>1102</v>
      </c>
      <c r="I188" s="284" t="s">
        <v>1098</v>
      </c>
      <c r="J188" s="284"/>
      <c r="K188" s="332"/>
    </row>
    <row r="189" s="1" customFormat="1" ht="15" customHeight="1">
      <c r="B189" s="309"/>
      <c r="C189" s="345" t="s">
        <v>1103</v>
      </c>
      <c r="D189" s="284"/>
      <c r="E189" s="284"/>
      <c r="F189" s="307" t="s">
        <v>1023</v>
      </c>
      <c r="G189" s="284"/>
      <c r="H189" s="284" t="s">
        <v>1104</v>
      </c>
      <c r="I189" s="284" t="s">
        <v>1105</v>
      </c>
      <c r="J189" s="346" t="s">
        <v>1106</v>
      </c>
      <c r="K189" s="332"/>
    </row>
    <row r="190" s="1" customFormat="1" ht="15" customHeight="1">
      <c r="B190" s="309"/>
      <c r="C190" s="345" t="s">
        <v>42</v>
      </c>
      <c r="D190" s="284"/>
      <c r="E190" s="284"/>
      <c r="F190" s="307" t="s">
        <v>1017</v>
      </c>
      <c r="G190" s="284"/>
      <c r="H190" s="281" t="s">
        <v>1107</v>
      </c>
      <c r="I190" s="284" t="s">
        <v>1108</v>
      </c>
      <c r="J190" s="284"/>
      <c r="K190" s="332"/>
    </row>
    <row r="191" s="1" customFormat="1" ht="15" customHeight="1">
      <c r="B191" s="309"/>
      <c r="C191" s="345" t="s">
        <v>1109</v>
      </c>
      <c r="D191" s="284"/>
      <c r="E191" s="284"/>
      <c r="F191" s="307" t="s">
        <v>1017</v>
      </c>
      <c r="G191" s="284"/>
      <c r="H191" s="284" t="s">
        <v>1110</v>
      </c>
      <c r="I191" s="284" t="s">
        <v>1052</v>
      </c>
      <c r="J191" s="284"/>
      <c r="K191" s="332"/>
    </row>
    <row r="192" s="1" customFormat="1" ht="15" customHeight="1">
      <c r="B192" s="309"/>
      <c r="C192" s="345" t="s">
        <v>1111</v>
      </c>
      <c r="D192" s="284"/>
      <c r="E192" s="284"/>
      <c r="F192" s="307" t="s">
        <v>1017</v>
      </c>
      <c r="G192" s="284"/>
      <c r="H192" s="284" t="s">
        <v>1112</v>
      </c>
      <c r="I192" s="284" t="s">
        <v>1052</v>
      </c>
      <c r="J192" s="284"/>
      <c r="K192" s="332"/>
    </row>
    <row r="193" s="1" customFormat="1" ht="15" customHeight="1">
      <c r="B193" s="309"/>
      <c r="C193" s="345" t="s">
        <v>1113</v>
      </c>
      <c r="D193" s="284"/>
      <c r="E193" s="284"/>
      <c r="F193" s="307" t="s">
        <v>1023</v>
      </c>
      <c r="G193" s="284"/>
      <c r="H193" s="284" t="s">
        <v>1114</v>
      </c>
      <c r="I193" s="284" t="s">
        <v>1052</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1115</v>
      </c>
      <c r="D199" s="275"/>
      <c r="E199" s="275"/>
      <c r="F199" s="275"/>
      <c r="G199" s="275"/>
      <c r="H199" s="275"/>
      <c r="I199" s="275"/>
      <c r="J199" s="275"/>
      <c r="K199" s="276"/>
    </row>
    <row r="200" s="1" customFormat="1" ht="25.5" customHeight="1">
      <c r="B200" s="274"/>
      <c r="C200" s="348" t="s">
        <v>1116</v>
      </c>
      <c r="D200" s="348"/>
      <c r="E200" s="348"/>
      <c r="F200" s="348" t="s">
        <v>1117</v>
      </c>
      <c r="G200" s="349"/>
      <c r="H200" s="348" t="s">
        <v>1118</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1108</v>
      </c>
      <c r="D202" s="284"/>
      <c r="E202" s="284"/>
      <c r="F202" s="307" t="s">
        <v>43</v>
      </c>
      <c r="G202" s="284"/>
      <c r="H202" s="284" t="s">
        <v>1119</v>
      </c>
      <c r="I202" s="284"/>
      <c r="J202" s="284"/>
      <c r="K202" s="332"/>
    </row>
    <row r="203" s="1" customFormat="1" ht="15" customHeight="1">
      <c r="B203" s="309"/>
      <c r="C203" s="284"/>
      <c r="D203" s="284"/>
      <c r="E203" s="284"/>
      <c r="F203" s="307" t="s">
        <v>44</v>
      </c>
      <c r="G203" s="284"/>
      <c r="H203" s="284" t="s">
        <v>1120</v>
      </c>
      <c r="I203" s="284"/>
      <c r="J203" s="284"/>
      <c r="K203" s="332"/>
    </row>
    <row r="204" s="1" customFormat="1" ht="15" customHeight="1">
      <c r="B204" s="309"/>
      <c r="C204" s="284"/>
      <c r="D204" s="284"/>
      <c r="E204" s="284"/>
      <c r="F204" s="307" t="s">
        <v>47</v>
      </c>
      <c r="G204" s="284"/>
      <c r="H204" s="284" t="s">
        <v>1121</v>
      </c>
      <c r="I204" s="284"/>
      <c r="J204" s="284"/>
      <c r="K204" s="332"/>
    </row>
    <row r="205" s="1" customFormat="1" ht="15" customHeight="1">
      <c r="B205" s="309"/>
      <c r="C205" s="284"/>
      <c r="D205" s="284"/>
      <c r="E205" s="284"/>
      <c r="F205" s="307" t="s">
        <v>45</v>
      </c>
      <c r="G205" s="284"/>
      <c r="H205" s="284" t="s">
        <v>1122</v>
      </c>
      <c r="I205" s="284"/>
      <c r="J205" s="284"/>
      <c r="K205" s="332"/>
    </row>
    <row r="206" s="1" customFormat="1" ht="15" customHeight="1">
      <c r="B206" s="309"/>
      <c r="C206" s="284"/>
      <c r="D206" s="284"/>
      <c r="E206" s="284"/>
      <c r="F206" s="307" t="s">
        <v>46</v>
      </c>
      <c r="G206" s="284"/>
      <c r="H206" s="284" t="s">
        <v>1123</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1064</v>
      </c>
      <c r="D208" s="284"/>
      <c r="E208" s="284"/>
      <c r="F208" s="307" t="s">
        <v>79</v>
      </c>
      <c r="G208" s="284"/>
      <c r="H208" s="284" t="s">
        <v>1124</v>
      </c>
      <c r="I208" s="284"/>
      <c r="J208" s="284"/>
      <c r="K208" s="332"/>
    </row>
    <row r="209" s="1" customFormat="1" ht="15" customHeight="1">
      <c r="B209" s="309"/>
      <c r="C209" s="284"/>
      <c r="D209" s="284"/>
      <c r="E209" s="284"/>
      <c r="F209" s="307" t="s">
        <v>959</v>
      </c>
      <c r="G209" s="284"/>
      <c r="H209" s="284" t="s">
        <v>960</v>
      </c>
      <c r="I209" s="284"/>
      <c r="J209" s="284"/>
      <c r="K209" s="332"/>
    </row>
    <row r="210" s="1" customFormat="1" ht="15" customHeight="1">
      <c r="B210" s="309"/>
      <c r="C210" s="284"/>
      <c r="D210" s="284"/>
      <c r="E210" s="284"/>
      <c r="F210" s="307" t="s">
        <v>957</v>
      </c>
      <c r="G210" s="284"/>
      <c r="H210" s="284" t="s">
        <v>1125</v>
      </c>
      <c r="I210" s="284"/>
      <c r="J210" s="284"/>
      <c r="K210" s="332"/>
    </row>
    <row r="211" s="1" customFormat="1" ht="15" customHeight="1">
      <c r="B211" s="350"/>
      <c r="C211" s="284"/>
      <c r="D211" s="284"/>
      <c r="E211" s="284"/>
      <c r="F211" s="307" t="s">
        <v>961</v>
      </c>
      <c r="G211" s="345"/>
      <c r="H211" s="336" t="s">
        <v>962</v>
      </c>
      <c r="I211" s="336"/>
      <c r="J211" s="336"/>
      <c r="K211" s="351"/>
    </row>
    <row r="212" s="1" customFormat="1" ht="15" customHeight="1">
      <c r="B212" s="350"/>
      <c r="C212" s="284"/>
      <c r="D212" s="284"/>
      <c r="E212" s="284"/>
      <c r="F212" s="307" t="s">
        <v>963</v>
      </c>
      <c r="G212" s="345"/>
      <c r="H212" s="336" t="s">
        <v>1126</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1088</v>
      </c>
      <c r="D214" s="284"/>
      <c r="E214" s="284"/>
      <c r="F214" s="307">
        <v>1</v>
      </c>
      <c r="G214" s="345"/>
      <c r="H214" s="336" t="s">
        <v>1127</v>
      </c>
      <c r="I214" s="336"/>
      <c r="J214" s="336"/>
      <c r="K214" s="351"/>
    </row>
    <row r="215" s="1" customFormat="1" ht="15" customHeight="1">
      <c r="B215" s="350"/>
      <c r="C215" s="284"/>
      <c r="D215" s="284"/>
      <c r="E215" s="284"/>
      <c r="F215" s="307">
        <v>2</v>
      </c>
      <c r="G215" s="345"/>
      <c r="H215" s="336" t="s">
        <v>1128</v>
      </c>
      <c r="I215" s="336"/>
      <c r="J215" s="336"/>
      <c r="K215" s="351"/>
    </row>
    <row r="216" s="1" customFormat="1" ht="15" customHeight="1">
      <c r="B216" s="350"/>
      <c r="C216" s="284"/>
      <c r="D216" s="284"/>
      <c r="E216" s="284"/>
      <c r="F216" s="307">
        <v>3</v>
      </c>
      <c r="G216" s="345"/>
      <c r="H216" s="336" t="s">
        <v>1129</v>
      </c>
      <c r="I216" s="336"/>
      <c r="J216" s="336"/>
      <c r="K216" s="351"/>
    </row>
    <row r="217" s="1" customFormat="1" ht="15" customHeight="1">
      <c r="B217" s="350"/>
      <c r="C217" s="284"/>
      <c r="D217" s="284"/>
      <c r="E217" s="284"/>
      <c r="F217" s="307">
        <v>4</v>
      </c>
      <c r="G217" s="345"/>
      <c r="H217" s="336" t="s">
        <v>1130</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2022-01-12T14:00:55Z</dcterms:created>
  <dcterms:modified xsi:type="dcterms:W3CDTF">2022-01-12T14:01:08Z</dcterms:modified>
</cp:coreProperties>
</file>